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v01\home\0200総務課\【管財契約係】\【町施設の電力調達に係る契約関係】（R6～）\●高圧電力一般競争入札\R07 電力一般競争入札\1.池田町\02_HP公開用（～2月5日までに）\"/>
    </mc:Choice>
  </mc:AlternateContent>
  <xr:revisionPtr revIDLastSave="0" documentId="13_ncr:1_{B46C723A-2F1F-4E02-AC1D-D8B0585DDD51}" xr6:coauthVersionLast="36" xr6:coauthVersionMax="36" xr10:uidLastSave="{00000000-0000-0000-0000-000000000000}"/>
  <bookViews>
    <workbookView xWindow="4305" yWindow="0" windowWidth="14610" windowHeight="10845" tabRatio="773" xr2:uid="{00000000-000D-0000-FFFF-FFFF00000000}"/>
  </bookViews>
  <sheets>
    <sheet name="【別紙2】総括表" sheetId="1" r:id="rId1"/>
    <sheet name="1池田町立温知保育園" sheetId="2" r:id="rId2"/>
    <sheet name="2池田町立温知小学校" sheetId="3" r:id="rId3"/>
    <sheet name="3池田町立池田小学校" sheetId="4" r:id="rId4"/>
    <sheet name="4池田町立宮地小学校" sheetId="5" r:id="rId5"/>
    <sheet name="5池田町立八幡小学校" sheetId="20" r:id="rId6"/>
    <sheet name="6池田町図書館" sheetId="6" r:id="rId7"/>
    <sheet name="7池田町宮地公民館" sheetId="7" r:id="rId8"/>
    <sheet name="8池田町養基公民館" sheetId="8" r:id="rId9"/>
    <sheet name="9池田町中公民館" sheetId="9" r:id="rId10"/>
    <sheet name="10池田町八幡公民館" sheetId="10" r:id="rId11"/>
    <sheet name="11池田町保健センター" sheetId="11" r:id="rId12"/>
    <sheet name="12池田町総合体育館" sheetId="13" r:id="rId13"/>
    <sheet name="13池田町役場庁舎・中央公民館" sheetId="14" r:id="rId14"/>
    <sheet name="14池田町グランド" sheetId="15" r:id="rId15"/>
    <sheet name="15池田町立池田中学校" sheetId="16" r:id="rId16"/>
    <sheet name="16池田温泉　本館" sheetId="17" r:id="rId17"/>
    <sheet name="17池田温泉　新館" sheetId="18" r:id="rId18"/>
    <sheet name="18道の駅　池田温泉" sheetId="19" r:id="rId1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5" l="1"/>
  <c r="G2" i="13"/>
  <c r="I15" i="1" l="1"/>
  <c r="H15" i="1"/>
  <c r="F15" i="1"/>
  <c r="F26" i="20"/>
  <c r="E26" i="20"/>
  <c r="D26" i="20"/>
  <c r="J25" i="20"/>
  <c r="G25" i="20"/>
  <c r="I25" i="20" s="1"/>
  <c r="J24" i="20"/>
  <c r="G24" i="20"/>
  <c r="I24" i="20" s="1"/>
  <c r="J23" i="20"/>
  <c r="G23" i="20"/>
  <c r="I23" i="20" s="1"/>
  <c r="J22" i="20"/>
  <c r="G22" i="20"/>
  <c r="I22" i="20" s="1"/>
  <c r="J21" i="20"/>
  <c r="G21" i="20"/>
  <c r="I21" i="20" s="1"/>
  <c r="J20" i="20"/>
  <c r="G20" i="20"/>
  <c r="I20" i="20" s="1"/>
  <c r="J19" i="20"/>
  <c r="G19" i="20"/>
  <c r="I19" i="20" s="1"/>
  <c r="J18" i="20"/>
  <c r="G18" i="20"/>
  <c r="I18" i="20" s="1"/>
  <c r="J17" i="20"/>
  <c r="G17" i="20"/>
  <c r="I17" i="20" s="1"/>
  <c r="J16" i="20"/>
  <c r="G16" i="20"/>
  <c r="I16" i="20" s="1"/>
  <c r="J15" i="20"/>
  <c r="G15" i="20"/>
  <c r="I15" i="20" s="1"/>
  <c r="J14" i="20"/>
  <c r="G14" i="20"/>
  <c r="K25" i="20" l="1"/>
  <c r="K24" i="20"/>
  <c r="K23" i="20"/>
  <c r="K22" i="20"/>
  <c r="K21" i="20"/>
  <c r="K20" i="20"/>
  <c r="K19" i="20"/>
  <c r="K18" i="20"/>
  <c r="K17" i="20"/>
  <c r="D27" i="20"/>
  <c r="K16" i="20"/>
  <c r="J26" i="20"/>
  <c r="K15" i="20"/>
  <c r="G26" i="20"/>
  <c r="I14" i="20"/>
  <c r="G2" i="20" l="1"/>
  <c r="E15" i="1"/>
  <c r="I26" i="20"/>
  <c r="K14" i="20"/>
  <c r="K26" i="20" s="1"/>
  <c r="J28" i="20" s="1"/>
  <c r="M15" i="1" s="1"/>
  <c r="J14" i="2"/>
  <c r="G14" i="2" l="1"/>
  <c r="G15" i="2"/>
  <c r="G16" i="2"/>
  <c r="G17" i="2"/>
  <c r="G18" i="2"/>
  <c r="G19" i="2"/>
  <c r="G20" i="2"/>
  <c r="G21" i="2"/>
  <c r="G22" i="2"/>
  <c r="G23" i="2"/>
  <c r="G24" i="2"/>
  <c r="G25" i="2"/>
  <c r="I28" i="1" l="1"/>
  <c r="H28" i="1"/>
  <c r="F28" i="1"/>
  <c r="I27" i="1"/>
  <c r="H27" i="1"/>
  <c r="F27" i="1"/>
  <c r="I26" i="1"/>
  <c r="H26" i="1"/>
  <c r="F26" i="1"/>
  <c r="I25" i="1"/>
  <c r="H25" i="1"/>
  <c r="F25" i="1"/>
  <c r="I24" i="1"/>
  <c r="H24" i="1"/>
  <c r="F24" i="1"/>
  <c r="I23" i="1"/>
  <c r="H23" i="1"/>
  <c r="F23" i="1"/>
  <c r="I22" i="1"/>
  <c r="H22" i="1"/>
  <c r="F22" i="1"/>
  <c r="I21" i="1"/>
  <c r="H21" i="1"/>
  <c r="F21" i="1"/>
  <c r="I20" i="1"/>
  <c r="H20" i="1"/>
  <c r="F20" i="1"/>
  <c r="I19" i="1"/>
  <c r="H19" i="1"/>
  <c r="F19" i="1"/>
  <c r="I18" i="1"/>
  <c r="H18" i="1"/>
  <c r="F18" i="1"/>
  <c r="I17" i="1"/>
  <c r="H17" i="1"/>
  <c r="F17" i="1"/>
  <c r="I16" i="1"/>
  <c r="H16" i="1"/>
  <c r="F16" i="1"/>
  <c r="I14" i="1"/>
  <c r="H14" i="1"/>
  <c r="F14" i="1"/>
  <c r="I13" i="1"/>
  <c r="H13" i="1"/>
  <c r="F13" i="1"/>
  <c r="I12" i="1"/>
  <c r="H12" i="1"/>
  <c r="F12" i="1"/>
  <c r="I11" i="1"/>
  <c r="H11" i="1"/>
  <c r="F11" i="1"/>
  <c r="F26" i="19" l="1"/>
  <c r="E26" i="19"/>
  <c r="D26" i="19"/>
  <c r="J25" i="19"/>
  <c r="G25" i="19"/>
  <c r="I25" i="19" s="1"/>
  <c r="J24" i="19"/>
  <c r="G24" i="19"/>
  <c r="I24" i="19" s="1"/>
  <c r="J23" i="19"/>
  <c r="G23" i="19"/>
  <c r="I23" i="19" s="1"/>
  <c r="J22" i="19"/>
  <c r="G22" i="19"/>
  <c r="I22" i="19" s="1"/>
  <c r="J21" i="19"/>
  <c r="G21" i="19"/>
  <c r="I21" i="19" s="1"/>
  <c r="J20" i="19"/>
  <c r="G20" i="19"/>
  <c r="I20" i="19" s="1"/>
  <c r="J19" i="19"/>
  <c r="G19" i="19"/>
  <c r="I19" i="19" s="1"/>
  <c r="J18" i="19"/>
  <c r="G18" i="19"/>
  <c r="I18" i="19" s="1"/>
  <c r="J17" i="19"/>
  <c r="G17" i="19"/>
  <c r="I17" i="19" s="1"/>
  <c r="J16" i="19"/>
  <c r="G16" i="19"/>
  <c r="I16" i="19" s="1"/>
  <c r="J15" i="19"/>
  <c r="G15" i="19"/>
  <c r="I15" i="19" s="1"/>
  <c r="J14" i="19"/>
  <c r="G14" i="19"/>
  <c r="F26" i="18"/>
  <c r="E26" i="18"/>
  <c r="D26" i="18"/>
  <c r="J25" i="18"/>
  <c r="G25" i="18"/>
  <c r="I25" i="18" s="1"/>
  <c r="J24" i="18"/>
  <c r="G24" i="18"/>
  <c r="I24" i="18" s="1"/>
  <c r="J23" i="18"/>
  <c r="G23" i="18"/>
  <c r="I23" i="18" s="1"/>
  <c r="J22" i="18"/>
  <c r="G22" i="18"/>
  <c r="I22" i="18" s="1"/>
  <c r="J21" i="18"/>
  <c r="G21" i="18"/>
  <c r="I21" i="18" s="1"/>
  <c r="J20" i="18"/>
  <c r="G20" i="18"/>
  <c r="I20" i="18" s="1"/>
  <c r="J19" i="18"/>
  <c r="G19" i="18"/>
  <c r="I19" i="18" s="1"/>
  <c r="J18" i="18"/>
  <c r="G18" i="18"/>
  <c r="I18" i="18" s="1"/>
  <c r="J17" i="18"/>
  <c r="G17" i="18"/>
  <c r="I17" i="18" s="1"/>
  <c r="J16" i="18"/>
  <c r="G16" i="18"/>
  <c r="I16" i="18" s="1"/>
  <c r="J15" i="18"/>
  <c r="G15" i="18"/>
  <c r="I15" i="18" s="1"/>
  <c r="J14" i="18"/>
  <c r="G14" i="18"/>
  <c r="I14" i="18" s="1"/>
  <c r="F26" i="17"/>
  <c r="E26" i="17"/>
  <c r="D26" i="17"/>
  <c r="J25" i="17"/>
  <c r="G25" i="17"/>
  <c r="I25" i="17" s="1"/>
  <c r="J24" i="17"/>
  <c r="G24" i="17"/>
  <c r="I24" i="17" s="1"/>
  <c r="J23" i="17"/>
  <c r="G23" i="17"/>
  <c r="I23" i="17" s="1"/>
  <c r="J22" i="17"/>
  <c r="G22" i="17"/>
  <c r="I22" i="17" s="1"/>
  <c r="J21" i="17"/>
  <c r="G21" i="17"/>
  <c r="I21" i="17" s="1"/>
  <c r="J20" i="17"/>
  <c r="G20" i="17"/>
  <c r="I20" i="17" s="1"/>
  <c r="J19" i="17"/>
  <c r="G19" i="17"/>
  <c r="I19" i="17" s="1"/>
  <c r="J18" i="17"/>
  <c r="G18" i="17"/>
  <c r="I18" i="17" s="1"/>
  <c r="J17" i="17"/>
  <c r="G17" i="17"/>
  <c r="I17" i="17" s="1"/>
  <c r="J16" i="17"/>
  <c r="G16" i="17"/>
  <c r="I16" i="17" s="1"/>
  <c r="J15" i="17"/>
  <c r="G15" i="17"/>
  <c r="I15" i="17" s="1"/>
  <c r="J14" i="17"/>
  <c r="G14" i="17"/>
  <c r="I14" i="17" s="1"/>
  <c r="F26" i="16"/>
  <c r="E26" i="16"/>
  <c r="D26" i="16"/>
  <c r="J25" i="16"/>
  <c r="G25" i="16"/>
  <c r="I25" i="16" s="1"/>
  <c r="J24" i="16"/>
  <c r="G24" i="16"/>
  <c r="I24" i="16" s="1"/>
  <c r="J23" i="16"/>
  <c r="G23" i="16"/>
  <c r="I23" i="16" s="1"/>
  <c r="J22" i="16"/>
  <c r="G22" i="16"/>
  <c r="I22" i="16" s="1"/>
  <c r="J21" i="16"/>
  <c r="G21" i="16"/>
  <c r="I21" i="16" s="1"/>
  <c r="J20" i="16"/>
  <c r="G20" i="16"/>
  <c r="I20" i="16" s="1"/>
  <c r="J19" i="16"/>
  <c r="G19" i="16"/>
  <c r="I19" i="16" s="1"/>
  <c r="J18" i="16"/>
  <c r="G18" i="16"/>
  <c r="I18" i="16" s="1"/>
  <c r="J17" i="16"/>
  <c r="G17" i="16"/>
  <c r="I17" i="16" s="1"/>
  <c r="J16" i="16"/>
  <c r="G16" i="16"/>
  <c r="I16" i="16" s="1"/>
  <c r="J15" i="16"/>
  <c r="G15" i="16"/>
  <c r="I15" i="16" s="1"/>
  <c r="J14" i="16"/>
  <c r="G14" i="16"/>
  <c r="F26" i="15"/>
  <c r="D26" i="15"/>
  <c r="J25" i="15"/>
  <c r="G25" i="15"/>
  <c r="I25" i="15" s="1"/>
  <c r="J24" i="15"/>
  <c r="G24" i="15"/>
  <c r="I24" i="15" s="1"/>
  <c r="J23" i="15"/>
  <c r="G23" i="15"/>
  <c r="I23" i="15" s="1"/>
  <c r="J22" i="15"/>
  <c r="G22" i="15"/>
  <c r="I22" i="15" s="1"/>
  <c r="J21" i="15"/>
  <c r="G21" i="15"/>
  <c r="I21" i="15" s="1"/>
  <c r="J20" i="15"/>
  <c r="G20" i="15"/>
  <c r="I20" i="15" s="1"/>
  <c r="J19" i="15"/>
  <c r="G19" i="15"/>
  <c r="I19" i="15" s="1"/>
  <c r="J18" i="15"/>
  <c r="G18" i="15"/>
  <c r="I18" i="15" s="1"/>
  <c r="J17" i="15"/>
  <c r="G17" i="15"/>
  <c r="I17" i="15" s="1"/>
  <c r="J16" i="15"/>
  <c r="I16" i="15"/>
  <c r="G16" i="15"/>
  <c r="J15" i="15"/>
  <c r="G15" i="15"/>
  <c r="I15" i="15" s="1"/>
  <c r="J14" i="15"/>
  <c r="G14" i="15"/>
  <c r="F26" i="14"/>
  <c r="E26" i="14"/>
  <c r="D26" i="14"/>
  <c r="J25" i="14"/>
  <c r="G25" i="14"/>
  <c r="I25" i="14" s="1"/>
  <c r="J24" i="14"/>
  <c r="G24" i="14"/>
  <c r="I24" i="14" s="1"/>
  <c r="J23" i="14"/>
  <c r="G23" i="14"/>
  <c r="I23" i="14" s="1"/>
  <c r="J22" i="14"/>
  <c r="G22" i="14"/>
  <c r="I22" i="14" s="1"/>
  <c r="J21" i="14"/>
  <c r="G21" i="14"/>
  <c r="I21" i="14" s="1"/>
  <c r="J20" i="14"/>
  <c r="G20" i="14"/>
  <c r="I20" i="14" s="1"/>
  <c r="J19" i="14"/>
  <c r="G19" i="14"/>
  <c r="I19" i="14" s="1"/>
  <c r="J18" i="14"/>
  <c r="G18" i="14"/>
  <c r="I18" i="14" s="1"/>
  <c r="J17" i="14"/>
  <c r="G17" i="14"/>
  <c r="I17" i="14" s="1"/>
  <c r="J16" i="14"/>
  <c r="G16" i="14"/>
  <c r="I16" i="14" s="1"/>
  <c r="J15" i="14"/>
  <c r="G15" i="14"/>
  <c r="I15" i="14" s="1"/>
  <c r="J14" i="14"/>
  <c r="G14" i="14"/>
  <c r="F26" i="13"/>
  <c r="E26" i="13"/>
  <c r="D26" i="13"/>
  <c r="J25" i="13"/>
  <c r="G25" i="13"/>
  <c r="I25" i="13" s="1"/>
  <c r="J24" i="13"/>
  <c r="G24" i="13"/>
  <c r="I24" i="13" s="1"/>
  <c r="J23" i="13"/>
  <c r="G23" i="13"/>
  <c r="I23" i="13" s="1"/>
  <c r="J22" i="13"/>
  <c r="G22" i="13"/>
  <c r="I22" i="13" s="1"/>
  <c r="J21" i="13"/>
  <c r="G21" i="13"/>
  <c r="I21" i="13" s="1"/>
  <c r="J20" i="13"/>
  <c r="G20" i="13"/>
  <c r="I20" i="13" s="1"/>
  <c r="J19" i="13"/>
  <c r="G19" i="13"/>
  <c r="I19" i="13" s="1"/>
  <c r="J18" i="13"/>
  <c r="G18" i="13"/>
  <c r="I18" i="13" s="1"/>
  <c r="J17" i="13"/>
  <c r="G17" i="13"/>
  <c r="I17" i="13" s="1"/>
  <c r="J16" i="13"/>
  <c r="G16" i="13"/>
  <c r="I16" i="13" s="1"/>
  <c r="J15" i="13"/>
  <c r="G15" i="13"/>
  <c r="I15" i="13" s="1"/>
  <c r="J14" i="13"/>
  <c r="G14" i="13"/>
  <c r="F26" i="11"/>
  <c r="E26" i="11"/>
  <c r="D26" i="11"/>
  <c r="J25" i="11"/>
  <c r="G25" i="11"/>
  <c r="I25" i="11" s="1"/>
  <c r="J24" i="11"/>
  <c r="G24" i="11"/>
  <c r="I24" i="11" s="1"/>
  <c r="J23" i="11"/>
  <c r="G23" i="11"/>
  <c r="I23" i="11" s="1"/>
  <c r="J22" i="11"/>
  <c r="G22" i="11"/>
  <c r="I22" i="11" s="1"/>
  <c r="J21" i="11"/>
  <c r="G21" i="11"/>
  <c r="I21" i="11" s="1"/>
  <c r="J20" i="11"/>
  <c r="G20" i="11"/>
  <c r="I20" i="11" s="1"/>
  <c r="J19" i="11"/>
  <c r="G19" i="11"/>
  <c r="I19" i="11" s="1"/>
  <c r="J18" i="11"/>
  <c r="G18" i="11"/>
  <c r="I18" i="11" s="1"/>
  <c r="J17" i="11"/>
  <c r="G17" i="11"/>
  <c r="I17" i="11" s="1"/>
  <c r="J16" i="11"/>
  <c r="G16" i="11"/>
  <c r="I16" i="11" s="1"/>
  <c r="J15" i="11"/>
  <c r="G15" i="11"/>
  <c r="I15" i="11" s="1"/>
  <c r="J14" i="11"/>
  <c r="G14" i="11"/>
  <c r="F26" i="10"/>
  <c r="E26" i="10"/>
  <c r="D26" i="10"/>
  <c r="J25" i="10"/>
  <c r="G25" i="10"/>
  <c r="I25" i="10" s="1"/>
  <c r="J24" i="10"/>
  <c r="G24" i="10"/>
  <c r="I24" i="10" s="1"/>
  <c r="J23" i="10"/>
  <c r="G23" i="10"/>
  <c r="I23" i="10" s="1"/>
  <c r="J22" i="10"/>
  <c r="G22" i="10"/>
  <c r="I22" i="10" s="1"/>
  <c r="J21" i="10"/>
  <c r="G21" i="10"/>
  <c r="I21" i="10" s="1"/>
  <c r="J20" i="10"/>
  <c r="G20" i="10"/>
  <c r="I20" i="10" s="1"/>
  <c r="J19" i="10"/>
  <c r="G19" i="10"/>
  <c r="I19" i="10" s="1"/>
  <c r="J18" i="10"/>
  <c r="G18" i="10"/>
  <c r="I18" i="10" s="1"/>
  <c r="J17" i="10"/>
  <c r="G17" i="10"/>
  <c r="I17" i="10" s="1"/>
  <c r="J16" i="10"/>
  <c r="G16" i="10"/>
  <c r="I16" i="10" s="1"/>
  <c r="J15" i="10"/>
  <c r="G15" i="10"/>
  <c r="I15" i="10" s="1"/>
  <c r="J14" i="10"/>
  <c r="G14" i="10"/>
  <c r="F26" i="9"/>
  <c r="E26" i="9"/>
  <c r="D26" i="9"/>
  <c r="J25" i="9"/>
  <c r="G25" i="9"/>
  <c r="I25" i="9" s="1"/>
  <c r="J24" i="9"/>
  <c r="G24" i="9"/>
  <c r="I24" i="9" s="1"/>
  <c r="J23" i="9"/>
  <c r="G23" i="9"/>
  <c r="I23" i="9" s="1"/>
  <c r="J22" i="9"/>
  <c r="G22" i="9"/>
  <c r="I22" i="9" s="1"/>
  <c r="J21" i="9"/>
  <c r="G21" i="9"/>
  <c r="I21" i="9" s="1"/>
  <c r="J20" i="9"/>
  <c r="G20" i="9"/>
  <c r="I20" i="9" s="1"/>
  <c r="J19" i="9"/>
  <c r="G19" i="9"/>
  <c r="I19" i="9" s="1"/>
  <c r="J18" i="9"/>
  <c r="G18" i="9"/>
  <c r="I18" i="9" s="1"/>
  <c r="J17" i="9"/>
  <c r="G17" i="9"/>
  <c r="I17" i="9" s="1"/>
  <c r="J16" i="9"/>
  <c r="G16" i="9"/>
  <c r="I16" i="9" s="1"/>
  <c r="J15" i="9"/>
  <c r="G15" i="9"/>
  <c r="I15" i="9" s="1"/>
  <c r="J14" i="9"/>
  <c r="G14" i="9"/>
  <c r="F26" i="8"/>
  <c r="E26" i="8"/>
  <c r="D26" i="8"/>
  <c r="J25" i="8"/>
  <c r="G25" i="8"/>
  <c r="I25" i="8" s="1"/>
  <c r="J24" i="8"/>
  <c r="G24" i="8"/>
  <c r="I24" i="8" s="1"/>
  <c r="J23" i="8"/>
  <c r="G23" i="8"/>
  <c r="I23" i="8" s="1"/>
  <c r="J22" i="8"/>
  <c r="G22" i="8"/>
  <c r="I22" i="8" s="1"/>
  <c r="J21" i="8"/>
  <c r="G21" i="8"/>
  <c r="I21" i="8" s="1"/>
  <c r="J20" i="8"/>
  <c r="G20" i="8"/>
  <c r="I20" i="8" s="1"/>
  <c r="J19" i="8"/>
  <c r="G19" i="8"/>
  <c r="I19" i="8" s="1"/>
  <c r="J18" i="8"/>
  <c r="G18" i="8"/>
  <c r="I18" i="8" s="1"/>
  <c r="J17" i="8"/>
  <c r="G17" i="8"/>
  <c r="I17" i="8" s="1"/>
  <c r="J16" i="8"/>
  <c r="G16" i="8"/>
  <c r="I16" i="8" s="1"/>
  <c r="J15" i="8"/>
  <c r="G15" i="8"/>
  <c r="I15" i="8" s="1"/>
  <c r="J14" i="8"/>
  <c r="G14" i="8"/>
  <c r="F26" i="7"/>
  <c r="E26" i="7"/>
  <c r="D26" i="7"/>
  <c r="J25" i="7"/>
  <c r="G25" i="7"/>
  <c r="I25" i="7" s="1"/>
  <c r="J24" i="7"/>
  <c r="G24" i="7"/>
  <c r="I24" i="7" s="1"/>
  <c r="J23" i="7"/>
  <c r="G23" i="7"/>
  <c r="I23" i="7" s="1"/>
  <c r="J22" i="7"/>
  <c r="G22" i="7"/>
  <c r="I22" i="7" s="1"/>
  <c r="J21" i="7"/>
  <c r="G21" i="7"/>
  <c r="I21" i="7" s="1"/>
  <c r="J20" i="7"/>
  <c r="G20" i="7"/>
  <c r="I20" i="7" s="1"/>
  <c r="J19" i="7"/>
  <c r="G19" i="7"/>
  <c r="I19" i="7" s="1"/>
  <c r="J18" i="7"/>
  <c r="G18" i="7"/>
  <c r="I18" i="7" s="1"/>
  <c r="J17" i="7"/>
  <c r="G17" i="7"/>
  <c r="I17" i="7" s="1"/>
  <c r="J16" i="7"/>
  <c r="G16" i="7"/>
  <c r="I16" i="7" s="1"/>
  <c r="J15" i="7"/>
  <c r="G15" i="7"/>
  <c r="I15" i="7" s="1"/>
  <c r="J14" i="7"/>
  <c r="G14" i="7"/>
  <c r="I14" i="7" s="1"/>
  <c r="F26" i="6"/>
  <c r="E26" i="6"/>
  <c r="D26" i="6"/>
  <c r="J25" i="6"/>
  <c r="G25" i="6"/>
  <c r="I25" i="6" s="1"/>
  <c r="J24" i="6"/>
  <c r="G24" i="6"/>
  <c r="I24" i="6" s="1"/>
  <c r="J23" i="6"/>
  <c r="I23" i="6"/>
  <c r="G23" i="6"/>
  <c r="J22" i="6"/>
  <c r="G22" i="6"/>
  <c r="I22" i="6" s="1"/>
  <c r="J21" i="6"/>
  <c r="G21" i="6"/>
  <c r="I21" i="6" s="1"/>
  <c r="J20" i="6"/>
  <c r="G20" i="6"/>
  <c r="I20" i="6" s="1"/>
  <c r="J19" i="6"/>
  <c r="G19" i="6"/>
  <c r="I19" i="6" s="1"/>
  <c r="J18" i="6"/>
  <c r="G18" i="6"/>
  <c r="I18" i="6" s="1"/>
  <c r="J17" i="6"/>
  <c r="G17" i="6"/>
  <c r="I17" i="6" s="1"/>
  <c r="J16" i="6"/>
  <c r="G16" i="6"/>
  <c r="I16" i="6" s="1"/>
  <c r="J15" i="6"/>
  <c r="G15" i="6"/>
  <c r="I15" i="6" s="1"/>
  <c r="J14" i="6"/>
  <c r="G14" i="6"/>
  <c r="F26" i="5"/>
  <c r="E26" i="5"/>
  <c r="D26" i="5"/>
  <c r="J25" i="5"/>
  <c r="G25" i="5"/>
  <c r="I25" i="5" s="1"/>
  <c r="J24" i="5"/>
  <c r="G24" i="5"/>
  <c r="I24" i="5" s="1"/>
  <c r="J23" i="5"/>
  <c r="G23" i="5"/>
  <c r="I23" i="5" s="1"/>
  <c r="J22" i="5"/>
  <c r="G22" i="5"/>
  <c r="I22" i="5" s="1"/>
  <c r="J21" i="5"/>
  <c r="G21" i="5"/>
  <c r="I21" i="5" s="1"/>
  <c r="J20" i="5"/>
  <c r="G20" i="5"/>
  <c r="I20" i="5" s="1"/>
  <c r="J19" i="5"/>
  <c r="G19" i="5"/>
  <c r="I19" i="5" s="1"/>
  <c r="J18" i="5"/>
  <c r="G18" i="5"/>
  <c r="I18" i="5" s="1"/>
  <c r="J17" i="5"/>
  <c r="G17" i="5"/>
  <c r="I17" i="5" s="1"/>
  <c r="J16" i="5"/>
  <c r="G16" i="5"/>
  <c r="I16" i="5" s="1"/>
  <c r="J15" i="5"/>
  <c r="G15" i="5"/>
  <c r="I15" i="5" s="1"/>
  <c r="J14" i="5"/>
  <c r="G14" i="5"/>
  <c r="F26" i="4"/>
  <c r="E26" i="4"/>
  <c r="D26" i="4"/>
  <c r="J25" i="4"/>
  <c r="G25" i="4"/>
  <c r="I25" i="4" s="1"/>
  <c r="J24" i="4"/>
  <c r="G24" i="4"/>
  <c r="I24" i="4" s="1"/>
  <c r="J23" i="4"/>
  <c r="G23" i="4"/>
  <c r="I23" i="4" s="1"/>
  <c r="J22" i="4"/>
  <c r="G22" i="4"/>
  <c r="I22" i="4" s="1"/>
  <c r="J21" i="4"/>
  <c r="G21" i="4"/>
  <c r="I21" i="4" s="1"/>
  <c r="J20" i="4"/>
  <c r="G20" i="4"/>
  <c r="I20" i="4" s="1"/>
  <c r="J19" i="4"/>
  <c r="G19" i="4"/>
  <c r="I19" i="4" s="1"/>
  <c r="J18" i="4"/>
  <c r="G18" i="4"/>
  <c r="I18" i="4" s="1"/>
  <c r="J17" i="4"/>
  <c r="G17" i="4"/>
  <c r="I17" i="4" s="1"/>
  <c r="J16" i="4"/>
  <c r="G16" i="4"/>
  <c r="I16" i="4" s="1"/>
  <c r="J15" i="4"/>
  <c r="G15" i="4"/>
  <c r="I15" i="4" s="1"/>
  <c r="J14" i="4"/>
  <c r="G14" i="4"/>
  <c r="F26" i="3"/>
  <c r="E26" i="3"/>
  <c r="D26" i="3"/>
  <c r="J25" i="3"/>
  <c r="G25" i="3"/>
  <c r="I25" i="3" s="1"/>
  <c r="J24" i="3"/>
  <c r="G24" i="3"/>
  <c r="I24" i="3" s="1"/>
  <c r="J23" i="3"/>
  <c r="G23" i="3"/>
  <c r="I23" i="3" s="1"/>
  <c r="J22" i="3"/>
  <c r="G22" i="3"/>
  <c r="I22" i="3" s="1"/>
  <c r="J21" i="3"/>
  <c r="G21" i="3"/>
  <c r="I21" i="3" s="1"/>
  <c r="J20" i="3"/>
  <c r="G20" i="3"/>
  <c r="I20" i="3" s="1"/>
  <c r="J19" i="3"/>
  <c r="G19" i="3"/>
  <c r="I19" i="3" s="1"/>
  <c r="J18" i="3"/>
  <c r="G18" i="3"/>
  <c r="I18" i="3" s="1"/>
  <c r="J17" i="3"/>
  <c r="G17" i="3"/>
  <c r="I17" i="3" s="1"/>
  <c r="J16" i="3"/>
  <c r="G16" i="3"/>
  <c r="I16" i="3" s="1"/>
  <c r="J15" i="3"/>
  <c r="G15" i="3"/>
  <c r="I15" i="3" s="1"/>
  <c r="J14" i="3"/>
  <c r="G14" i="3"/>
  <c r="K20" i="17" l="1"/>
  <c r="K18" i="14"/>
  <c r="K18" i="6"/>
  <c r="G26" i="19"/>
  <c r="K23" i="13"/>
  <c r="K15" i="13"/>
  <c r="K24" i="6"/>
  <c r="K17" i="6"/>
  <c r="K15" i="19"/>
  <c r="K21" i="19"/>
  <c r="K25" i="19"/>
  <c r="K16" i="19"/>
  <c r="K18" i="19"/>
  <c r="K20" i="19"/>
  <c r="K22" i="19"/>
  <c r="K16" i="13"/>
  <c r="K24" i="13"/>
  <c r="G26" i="9"/>
  <c r="K24" i="19"/>
  <c r="K23" i="19"/>
  <c r="K19" i="19"/>
  <c r="D27" i="19"/>
  <c r="K17" i="19"/>
  <c r="J26" i="19"/>
  <c r="I14" i="19"/>
  <c r="K21" i="18"/>
  <c r="K25" i="18"/>
  <c r="K24" i="18"/>
  <c r="K23" i="18"/>
  <c r="K22" i="18"/>
  <c r="K20" i="18"/>
  <c r="K19" i="18"/>
  <c r="K18" i="18"/>
  <c r="K17" i="18"/>
  <c r="D27" i="18"/>
  <c r="K16" i="18"/>
  <c r="K15" i="18"/>
  <c r="J26" i="18"/>
  <c r="G26" i="18"/>
  <c r="I26" i="18"/>
  <c r="K14" i="18"/>
  <c r="K25" i="17"/>
  <c r="D27" i="17"/>
  <c r="K17" i="17"/>
  <c r="J26" i="17"/>
  <c r="K19" i="17"/>
  <c r="K22" i="17"/>
  <c r="K16" i="17"/>
  <c r="K21" i="17"/>
  <c r="K24" i="17"/>
  <c r="K15" i="17"/>
  <c r="K18" i="17"/>
  <c r="K23" i="17"/>
  <c r="G26" i="17"/>
  <c r="I26" i="17"/>
  <c r="K14" i="17"/>
  <c r="K15" i="16"/>
  <c r="G26" i="16"/>
  <c r="K25" i="16"/>
  <c r="K24" i="16"/>
  <c r="K23" i="16"/>
  <c r="K22" i="16"/>
  <c r="K21" i="16"/>
  <c r="K20" i="16"/>
  <c r="K19" i="16"/>
  <c r="K18" i="16"/>
  <c r="K17" i="16"/>
  <c r="D27" i="16"/>
  <c r="J26" i="16"/>
  <c r="K16" i="16"/>
  <c r="I14" i="16"/>
  <c r="I26" i="16" s="1"/>
  <c r="D27" i="15"/>
  <c r="K17" i="15"/>
  <c r="K25" i="15"/>
  <c r="K16" i="15"/>
  <c r="K20" i="15"/>
  <c r="K24" i="15"/>
  <c r="G26" i="15"/>
  <c r="K15" i="15"/>
  <c r="K19" i="15"/>
  <c r="K23" i="15"/>
  <c r="K21" i="15"/>
  <c r="K18" i="15"/>
  <c r="K22" i="15"/>
  <c r="I14" i="15"/>
  <c r="I26" i="15" s="1"/>
  <c r="J26" i="15"/>
  <c r="D27" i="14"/>
  <c r="G26" i="14"/>
  <c r="J26" i="14"/>
  <c r="K19" i="14"/>
  <c r="K24" i="14"/>
  <c r="K21" i="14"/>
  <c r="K15" i="14"/>
  <c r="K20" i="14"/>
  <c r="K23" i="14"/>
  <c r="K17" i="14"/>
  <c r="K22" i="14"/>
  <c r="K25" i="14"/>
  <c r="K16" i="14"/>
  <c r="I14" i="14"/>
  <c r="I26" i="14" s="1"/>
  <c r="G26" i="13"/>
  <c r="K25" i="13"/>
  <c r="K22" i="13"/>
  <c r="K21" i="13"/>
  <c r="K20" i="13"/>
  <c r="K19" i="13"/>
  <c r="K18" i="13"/>
  <c r="D27" i="13"/>
  <c r="K17" i="13"/>
  <c r="J26" i="13"/>
  <c r="I14" i="13"/>
  <c r="K18" i="11"/>
  <c r="K25" i="11"/>
  <c r="K24" i="11"/>
  <c r="K23" i="11"/>
  <c r="K22" i="11"/>
  <c r="K21" i="11"/>
  <c r="K20" i="11"/>
  <c r="K19" i="11"/>
  <c r="D27" i="11"/>
  <c r="J26" i="11"/>
  <c r="K17" i="11"/>
  <c r="K16" i="11"/>
  <c r="K15" i="11"/>
  <c r="G26" i="11"/>
  <c r="I14" i="11"/>
  <c r="I26" i="11" s="1"/>
  <c r="K14" i="11"/>
  <c r="K16" i="10"/>
  <c r="K15" i="10"/>
  <c r="K25" i="10"/>
  <c r="K24" i="10"/>
  <c r="K23" i="10"/>
  <c r="K22" i="10"/>
  <c r="K21" i="10"/>
  <c r="K20" i="10"/>
  <c r="K19" i="10"/>
  <c r="D27" i="10"/>
  <c r="K18" i="10"/>
  <c r="K17" i="10"/>
  <c r="J26" i="10"/>
  <c r="G26" i="10"/>
  <c r="I14" i="10"/>
  <c r="I26" i="10" s="1"/>
  <c r="D27" i="9"/>
  <c r="J26" i="9"/>
  <c r="K16" i="9"/>
  <c r="K18" i="9"/>
  <c r="K20" i="9"/>
  <c r="K22" i="9"/>
  <c r="K24" i="9"/>
  <c r="K15" i="9"/>
  <c r="K17" i="9"/>
  <c r="K19" i="9"/>
  <c r="K21" i="9"/>
  <c r="K23" i="9"/>
  <c r="K25" i="9"/>
  <c r="I14" i="9"/>
  <c r="K22" i="8"/>
  <c r="K20" i="8"/>
  <c r="D27" i="8"/>
  <c r="J26" i="8"/>
  <c r="K16" i="8"/>
  <c r="K18" i="8"/>
  <c r="K23" i="8"/>
  <c r="K25" i="8"/>
  <c r="K15" i="8"/>
  <c r="K17" i="8"/>
  <c r="K24" i="8"/>
  <c r="K19" i="8"/>
  <c r="K21" i="8"/>
  <c r="G26" i="8"/>
  <c r="I14" i="8"/>
  <c r="I26" i="8" s="1"/>
  <c r="K18" i="7"/>
  <c r="K25" i="7"/>
  <c r="K24" i="7"/>
  <c r="K23" i="7"/>
  <c r="K22" i="7"/>
  <c r="K21" i="7"/>
  <c r="K20" i="7"/>
  <c r="K19" i="7"/>
  <c r="K17" i="7"/>
  <c r="K16" i="7"/>
  <c r="J26" i="7"/>
  <c r="K15" i="7"/>
  <c r="D27" i="7"/>
  <c r="G26" i="7"/>
  <c r="I26" i="7"/>
  <c r="K14" i="7"/>
  <c r="K25" i="6"/>
  <c r="K23" i="6"/>
  <c r="K22" i="6"/>
  <c r="K21" i="6"/>
  <c r="K20" i="6"/>
  <c r="K19" i="6"/>
  <c r="K16" i="6"/>
  <c r="K15" i="6"/>
  <c r="J26" i="6"/>
  <c r="D27" i="6"/>
  <c r="G26" i="6"/>
  <c r="I14" i="6"/>
  <c r="I26" i="6" s="1"/>
  <c r="D27" i="5"/>
  <c r="G26" i="5"/>
  <c r="J26" i="5"/>
  <c r="K16" i="5"/>
  <c r="K19" i="5"/>
  <c r="K24" i="5"/>
  <c r="K15" i="5"/>
  <c r="K20" i="5"/>
  <c r="K23" i="5"/>
  <c r="K18" i="5"/>
  <c r="K21" i="5"/>
  <c r="K17" i="5"/>
  <c r="K22" i="5"/>
  <c r="K25" i="5"/>
  <c r="I14" i="5"/>
  <c r="I26" i="5" s="1"/>
  <c r="K24" i="4"/>
  <c r="K21" i="4"/>
  <c r="D27" i="4"/>
  <c r="K19" i="4"/>
  <c r="K18" i="4"/>
  <c r="K17" i="4"/>
  <c r="K15" i="4"/>
  <c r="J26" i="4"/>
  <c r="K20" i="4"/>
  <c r="K23" i="4"/>
  <c r="K16" i="4"/>
  <c r="K22" i="4"/>
  <c r="K25" i="4"/>
  <c r="G26" i="4"/>
  <c r="I14" i="4"/>
  <c r="I26" i="4" s="1"/>
  <c r="D27" i="3"/>
  <c r="J26" i="3"/>
  <c r="K16" i="3"/>
  <c r="K18" i="3"/>
  <c r="K20" i="3"/>
  <c r="K22" i="3"/>
  <c r="K24" i="3"/>
  <c r="K15" i="3"/>
  <c r="K17" i="3"/>
  <c r="K19" i="3"/>
  <c r="K21" i="3"/>
  <c r="K23" i="3"/>
  <c r="K25" i="3"/>
  <c r="G26" i="3"/>
  <c r="I14" i="3"/>
  <c r="I26" i="3" s="1"/>
  <c r="K14" i="3"/>
  <c r="I14" i="2"/>
  <c r="F26" i="2"/>
  <c r="E26" i="2"/>
  <c r="D26" i="2"/>
  <c r="J25" i="2"/>
  <c r="I25" i="2"/>
  <c r="J24" i="2"/>
  <c r="J23" i="2"/>
  <c r="J22" i="2"/>
  <c r="I22" i="2"/>
  <c r="J21" i="2"/>
  <c r="J20" i="2"/>
  <c r="I20" i="2"/>
  <c r="J19" i="2"/>
  <c r="J18" i="2"/>
  <c r="J17" i="2"/>
  <c r="I17" i="2"/>
  <c r="J16" i="2"/>
  <c r="I16" i="2"/>
  <c r="J15" i="2"/>
  <c r="K14" i="8" l="1"/>
  <c r="K26" i="8" s="1"/>
  <c r="J28" i="8" s="1"/>
  <c r="M18" i="1" s="1"/>
  <c r="I19" i="2"/>
  <c r="K19" i="2" s="1"/>
  <c r="G2" i="19"/>
  <c r="E28" i="1"/>
  <c r="G2" i="18"/>
  <c r="E27" i="1"/>
  <c r="G2" i="17"/>
  <c r="E26" i="1"/>
  <c r="G2" i="16"/>
  <c r="E25" i="1"/>
  <c r="G2" i="15"/>
  <c r="E24" i="1"/>
  <c r="G2" i="14"/>
  <c r="E23" i="1"/>
  <c r="E22" i="1"/>
  <c r="G2" i="11"/>
  <c r="E21" i="1"/>
  <c r="G2" i="10"/>
  <c r="E20" i="1"/>
  <c r="G2" i="9"/>
  <c r="E19" i="1"/>
  <c r="G2" i="8"/>
  <c r="E18" i="1"/>
  <c r="G2" i="7"/>
  <c r="E17" i="1"/>
  <c r="G2" i="6"/>
  <c r="E16" i="1"/>
  <c r="G2" i="5"/>
  <c r="E14" i="1"/>
  <c r="K14" i="5"/>
  <c r="K26" i="5" s="1"/>
  <c r="J28" i="5" s="1"/>
  <c r="M14" i="1" s="1"/>
  <c r="G2" i="4"/>
  <c r="E13" i="1"/>
  <c r="G2" i="3"/>
  <c r="E12" i="1"/>
  <c r="I24" i="2"/>
  <c r="K24" i="2" s="1"/>
  <c r="I18" i="2"/>
  <c r="K18" i="2" s="1"/>
  <c r="I26" i="19"/>
  <c r="K14" i="19"/>
  <c r="K26" i="19" s="1"/>
  <c r="J28" i="19" s="1"/>
  <c r="M28" i="1" s="1"/>
  <c r="K26" i="18"/>
  <c r="J28" i="18" s="1"/>
  <c r="M27" i="1" s="1"/>
  <c r="K26" i="17"/>
  <c r="J28" i="17" s="1"/>
  <c r="M26" i="1" s="1"/>
  <c r="K14" i="16"/>
  <c r="K26" i="16" s="1"/>
  <c r="J28" i="16" s="1"/>
  <c r="M25" i="1" s="1"/>
  <c r="K14" i="15"/>
  <c r="K26" i="15" s="1"/>
  <c r="J28" i="15" s="1"/>
  <c r="M24" i="1" s="1"/>
  <c r="K14" i="14"/>
  <c r="K26" i="14" s="1"/>
  <c r="J28" i="14" s="1"/>
  <c r="M23" i="1" s="1"/>
  <c r="I26" i="13"/>
  <c r="K14" i="13"/>
  <c r="K26" i="13" s="1"/>
  <c r="J28" i="13" s="1"/>
  <c r="M22" i="1" s="1"/>
  <c r="K26" i="11"/>
  <c r="J28" i="11" s="1"/>
  <c r="M21" i="1" s="1"/>
  <c r="K14" i="10"/>
  <c r="K26" i="10" s="1"/>
  <c r="J28" i="10" s="1"/>
  <c r="M20" i="1" s="1"/>
  <c r="I26" i="9"/>
  <c r="K14" i="9"/>
  <c r="K26" i="9" s="1"/>
  <c r="J28" i="9" s="1"/>
  <c r="M19" i="1" s="1"/>
  <c r="K26" i="7"/>
  <c r="J28" i="7" s="1"/>
  <c r="M17" i="1" s="1"/>
  <c r="K14" i="6"/>
  <c r="K26" i="6" s="1"/>
  <c r="J28" i="6" s="1"/>
  <c r="M16" i="1" s="1"/>
  <c r="K14" i="4"/>
  <c r="K26" i="4" s="1"/>
  <c r="J28" i="4" s="1"/>
  <c r="M13" i="1" s="1"/>
  <c r="K26" i="3"/>
  <c r="J28" i="3" s="1"/>
  <c r="M12" i="1" s="1"/>
  <c r="D27" i="2"/>
  <c r="E11" i="1" s="1"/>
  <c r="K16" i="2"/>
  <c r="I21" i="2"/>
  <c r="K21" i="2" s="1"/>
  <c r="I23" i="2"/>
  <c r="K23" i="2" s="1"/>
  <c r="J26" i="2"/>
  <c r="K20" i="2"/>
  <c r="K22" i="2"/>
  <c r="K25" i="2"/>
  <c r="K17" i="2"/>
  <c r="I15" i="2"/>
  <c r="K15" i="2" s="1"/>
  <c r="G26" i="2"/>
  <c r="K14" i="2"/>
  <c r="E29" i="1" l="1"/>
  <c r="G2" i="2"/>
  <c r="K26" i="2"/>
  <c r="I26" i="2"/>
  <c r="J28" i="2" l="1"/>
  <c r="M11" i="1" s="1"/>
  <c r="M29" i="1" s="1"/>
</calcChain>
</file>

<file path=xl/sharedStrings.xml><?xml version="1.0" encoding="utf-8"?>
<sst xmlns="http://schemas.openxmlformats.org/spreadsheetml/2006/main" count="833" uniqueCount="129">
  <si>
    <t>No.</t>
    <phoneticPr fontId="1"/>
  </si>
  <si>
    <t>施設名称</t>
    <rPh sb="0" eb="2">
      <t>シセツ</t>
    </rPh>
    <rPh sb="2" eb="4">
      <t>メイショウ</t>
    </rPh>
    <phoneticPr fontId="1"/>
  </si>
  <si>
    <t>予定年間使用電力量
（kWh/年）</t>
    <rPh sb="0" eb="2">
      <t>ヨテイ</t>
    </rPh>
    <rPh sb="2" eb="4">
      <t>ネンカン</t>
    </rPh>
    <rPh sb="4" eb="6">
      <t>シヨウ</t>
    </rPh>
    <rPh sb="6" eb="9">
      <t>デンリョクリョウ</t>
    </rPh>
    <rPh sb="15" eb="16">
      <t>ネン</t>
    </rPh>
    <phoneticPr fontId="1"/>
  </si>
  <si>
    <t>単価</t>
    <rPh sb="0" eb="2">
      <t>タンカ</t>
    </rPh>
    <phoneticPr fontId="1"/>
  </si>
  <si>
    <t>契約電力
（kW）</t>
    <rPh sb="0" eb="2">
      <t>ケイヤク</t>
    </rPh>
    <rPh sb="2" eb="4">
      <t>デンリョク</t>
    </rPh>
    <phoneticPr fontId="1"/>
  </si>
  <si>
    <t>重負荷（kWh）</t>
    <rPh sb="0" eb="1">
      <t>ジュウ</t>
    </rPh>
    <rPh sb="1" eb="3">
      <t>フカ</t>
    </rPh>
    <phoneticPr fontId="1"/>
  </si>
  <si>
    <t>昼間（kWh）</t>
    <rPh sb="0" eb="2">
      <t>ヒルマ</t>
    </rPh>
    <phoneticPr fontId="1"/>
  </si>
  <si>
    <t>夜間（kWh）</t>
    <rPh sb="0" eb="2">
      <t>ヤカン</t>
    </rPh>
    <phoneticPr fontId="1"/>
  </si>
  <si>
    <t>基本料金（円：税込）</t>
    <rPh sb="0" eb="2">
      <t>キホン</t>
    </rPh>
    <rPh sb="2" eb="4">
      <t>リョウキン</t>
    </rPh>
    <rPh sb="5" eb="6">
      <t>エン</t>
    </rPh>
    <rPh sb="7" eb="9">
      <t>ゼイコ</t>
    </rPh>
    <phoneticPr fontId="1"/>
  </si>
  <si>
    <t>従量料金（円：税込）</t>
    <rPh sb="0" eb="2">
      <t>ジュウリョウ</t>
    </rPh>
    <rPh sb="2" eb="4">
      <t>リョウキン</t>
    </rPh>
    <rPh sb="5" eb="6">
      <t>エン</t>
    </rPh>
    <rPh sb="7" eb="9">
      <t>ゼイコ</t>
    </rPh>
    <phoneticPr fontId="1"/>
  </si>
  <si>
    <t>常時（円/kW/月）</t>
    <rPh sb="0" eb="2">
      <t>ジョウジ</t>
    </rPh>
    <phoneticPr fontId="1"/>
  </si>
  <si>
    <t>夏季（円/kWh）</t>
    <rPh sb="0" eb="2">
      <t>カキ</t>
    </rPh>
    <phoneticPr fontId="1"/>
  </si>
  <si>
    <t>その他季（円/kWh）</t>
    <rPh sb="2" eb="3">
      <t>タ</t>
    </rPh>
    <rPh sb="3" eb="4">
      <t>キ</t>
    </rPh>
    <phoneticPr fontId="1"/>
  </si>
  <si>
    <t>年間想定電気料金
（円：税抜）</t>
    <rPh sb="0" eb="2">
      <t>ネンカン</t>
    </rPh>
    <rPh sb="2" eb="4">
      <t>ソウテイ</t>
    </rPh>
    <rPh sb="4" eb="6">
      <t>デンキ</t>
    </rPh>
    <rPh sb="6" eb="8">
      <t>リョウキン</t>
    </rPh>
    <rPh sb="10" eb="11">
      <t>エン</t>
    </rPh>
    <rPh sb="12" eb="14">
      <t>ゼイヌ</t>
    </rPh>
    <phoneticPr fontId="1"/>
  </si>
  <si>
    <t>施設別年間想定電気料金　総括表</t>
    <rPh sb="0" eb="3">
      <t>シセツベツ</t>
    </rPh>
    <rPh sb="3" eb="5">
      <t>ネンカン</t>
    </rPh>
    <rPh sb="5" eb="7">
      <t>ソウテイ</t>
    </rPh>
    <rPh sb="7" eb="9">
      <t>デンキ</t>
    </rPh>
    <rPh sb="9" eb="11">
      <t>リョウキン</t>
    </rPh>
    <rPh sb="12" eb="14">
      <t>ソウカツ</t>
    </rPh>
    <rPh sb="14" eb="15">
      <t>ヒョウ</t>
    </rPh>
    <phoneticPr fontId="1"/>
  </si>
  <si>
    <t>所在地</t>
    <rPh sb="0" eb="3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</si>
  <si>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</si>
  <si>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</si>
  <si>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　</t>
    <phoneticPr fontId="1"/>
  </si>
  <si>
    <t>　　　</t>
    <phoneticPr fontId="1"/>
  </si>
  <si>
    <t>印　　</t>
    <rPh sb="0" eb="1">
      <t>イン</t>
    </rPh>
    <phoneticPr fontId="1"/>
  </si>
  <si>
    <t>kWh</t>
    <phoneticPr fontId="1"/>
  </si>
  <si>
    <t>電気料金内訳書</t>
    <rPh sb="0" eb="2">
      <t>デンキ</t>
    </rPh>
    <rPh sb="2" eb="4">
      <t>リョウキン</t>
    </rPh>
    <rPh sb="4" eb="7">
      <t>ウチワケショ</t>
    </rPh>
    <phoneticPr fontId="1"/>
  </si>
  <si>
    <t>税込</t>
    <rPh sb="0" eb="2">
      <t>ゼイコ</t>
    </rPh>
    <phoneticPr fontId="1"/>
  </si>
  <si>
    <t>基本料金</t>
    <rPh sb="0" eb="2">
      <t>キホン</t>
    </rPh>
    <rPh sb="2" eb="4">
      <t>リョウキン</t>
    </rPh>
    <phoneticPr fontId="1"/>
  </si>
  <si>
    <t>常時電力</t>
    <rPh sb="0" eb="2">
      <t>ジョウジ</t>
    </rPh>
    <rPh sb="2" eb="4">
      <t>デンリョク</t>
    </rPh>
    <phoneticPr fontId="1"/>
  </si>
  <si>
    <t>（円/kW/月）</t>
    <rPh sb="1" eb="2">
      <t>エン</t>
    </rPh>
    <rPh sb="6" eb="7">
      <t>ツキ</t>
    </rPh>
    <phoneticPr fontId="1"/>
  </si>
  <si>
    <t>従量料金</t>
    <rPh sb="0" eb="2">
      <t>ジュウリョウ</t>
    </rPh>
    <rPh sb="2" eb="4">
      <t>リョウキン</t>
    </rPh>
    <phoneticPr fontId="1"/>
  </si>
  <si>
    <t>夏季</t>
    <rPh sb="0" eb="2">
      <t>カキ</t>
    </rPh>
    <phoneticPr fontId="1"/>
  </si>
  <si>
    <t>（円/kWh）</t>
    <rPh sb="1" eb="2">
      <t>エン</t>
    </rPh>
    <phoneticPr fontId="1"/>
  </si>
  <si>
    <t>その他季</t>
    <rPh sb="2" eb="3">
      <t>タ</t>
    </rPh>
    <rPh sb="3" eb="4">
      <t>キ</t>
    </rPh>
    <phoneticPr fontId="1"/>
  </si>
  <si>
    <t>契約電力</t>
    <rPh sb="0" eb="2">
      <t>ケイヤク</t>
    </rPh>
    <rPh sb="2" eb="4">
      <t>デンリョク</t>
    </rPh>
    <phoneticPr fontId="1"/>
  </si>
  <si>
    <t>力率</t>
    <rPh sb="0" eb="2">
      <t>リキリツ</t>
    </rPh>
    <phoneticPr fontId="1"/>
  </si>
  <si>
    <t>基本料金（円）</t>
    <rPh sb="0" eb="2">
      <t>キホン</t>
    </rPh>
    <rPh sb="2" eb="4">
      <t>リョウキン</t>
    </rPh>
    <rPh sb="5" eb="6">
      <t>エン</t>
    </rPh>
    <phoneticPr fontId="1"/>
  </si>
  <si>
    <t>合　計</t>
    <rPh sb="0" eb="1">
      <t>ア</t>
    </rPh>
    <rPh sb="2" eb="3">
      <t>ケイ</t>
    </rPh>
    <phoneticPr fontId="1"/>
  </si>
  <si>
    <t>従量料金（円）</t>
    <rPh sb="0" eb="2">
      <t>ジュウリョウ</t>
    </rPh>
    <rPh sb="2" eb="4">
      <t>リョウキン</t>
    </rPh>
    <rPh sb="5" eb="6">
      <t>エン</t>
    </rPh>
    <phoneticPr fontId="1"/>
  </si>
  <si>
    <t>電気料金（円：税込）</t>
    <rPh sb="0" eb="2">
      <t>デンキ</t>
    </rPh>
    <rPh sb="2" eb="4">
      <t>リョウキン</t>
    </rPh>
    <rPh sb="5" eb="6">
      <t>エン</t>
    </rPh>
    <rPh sb="7" eb="9">
      <t>ゼイコ</t>
    </rPh>
    <phoneticPr fontId="1"/>
  </si>
  <si>
    <t>（kW）</t>
    <phoneticPr fontId="1"/>
  </si>
  <si>
    <t>（%）</t>
    <phoneticPr fontId="1"/>
  </si>
  <si>
    <t>（kWh）</t>
    <phoneticPr fontId="1"/>
  </si>
  <si>
    <t>常時</t>
    <rPh sb="0" eb="2">
      <t>ジョウジ</t>
    </rPh>
    <phoneticPr fontId="1"/>
  </si>
  <si>
    <t>（小計）</t>
    <rPh sb="1" eb="3">
      <t>ショウケイ</t>
    </rPh>
    <phoneticPr fontId="1"/>
  </si>
  <si>
    <t>（合計）</t>
    <rPh sb="1" eb="3">
      <t>ゴウケイ</t>
    </rPh>
    <phoneticPr fontId="1"/>
  </si>
  <si>
    <t>令和7年4月</t>
    <rPh sb="0" eb="2">
      <t>レイワ</t>
    </rPh>
    <rPh sb="3" eb="4">
      <t>ネン</t>
    </rPh>
    <rPh sb="5" eb="6">
      <t>ガツ</t>
    </rPh>
    <phoneticPr fontId="1"/>
  </si>
  <si>
    <t>令和7年5月</t>
    <rPh sb="0" eb="2">
      <t>レイワ</t>
    </rPh>
    <rPh sb="3" eb="4">
      <t>ネン</t>
    </rPh>
    <rPh sb="5" eb="6">
      <t>ガツ</t>
    </rPh>
    <phoneticPr fontId="1"/>
  </si>
  <si>
    <t>令和7年6月</t>
    <rPh sb="0" eb="2">
      <t>レイワ</t>
    </rPh>
    <rPh sb="3" eb="4">
      <t>ネン</t>
    </rPh>
    <rPh sb="5" eb="6">
      <t>ガツ</t>
    </rPh>
    <phoneticPr fontId="1"/>
  </si>
  <si>
    <t>池田町立温知保育園</t>
    <rPh sb="0" eb="3">
      <t>イケダチョウ</t>
    </rPh>
    <rPh sb="3" eb="4">
      <t>リツ</t>
    </rPh>
    <rPh sb="4" eb="5">
      <t>オン</t>
    </rPh>
    <rPh sb="5" eb="6">
      <t>チ</t>
    </rPh>
    <rPh sb="6" eb="9">
      <t>ホイクエン</t>
    </rPh>
    <phoneticPr fontId="1"/>
  </si>
  <si>
    <t>池田町立温知小学校</t>
    <rPh sb="0" eb="3">
      <t>イケダチョウ</t>
    </rPh>
    <rPh sb="3" eb="4">
      <t>リツ</t>
    </rPh>
    <rPh sb="4" eb="5">
      <t>オン</t>
    </rPh>
    <rPh sb="5" eb="6">
      <t>チ</t>
    </rPh>
    <rPh sb="6" eb="9">
      <t>ショウガッコウ</t>
    </rPh>
    <phoneticPr fontId="1"/>
  </si>
  <si>
    <t>池田町立池田小学校</t>
    <rPh sb="0" eb="3">
      <t>イケダチョウ</t>
    </rPh>
    <rPh sb="3" eb="4">
      <t>リツ</t>
    </rPh>
    <rPh sb="4" eb="6">
      <t>イケダ</t>
    </rPh>
    <rPh sb="6" eb="9">
      <t>ショウガッコウ</t>
    </rPh>
    <phoneticPr fontId="1"/>
  </si>
  <si>
    <t>池田町立宮地小学校</t>
    <rPh sb="0" eb="3">
      <t>イケダチョウ</t>
    </rPh>
    <rPh sb="3" eb="4">
      <t>リツ</t>
    </rPh>
    <rPh sb="4" eb="6">
      <t>ミヤジ</t>
    </rPh>
    <rPh sb="6" eb="9">
      <t>ショウガッコウ</t>
    </rPh>
    <phoneticPr fontId="1"/>
  </si>
  <si>
    <t>池田町図書館</t>
    <rPh sb="0" eb="3">
      <t>イケダチョウ</t>
    </rPh>
    <rPh sb="3" eb="6">
      <t>トショカン</t>
    </rPh>
    <phoneticPr fontId="1"/>
  </si>
  <si>
    <t>池田町宮地公民館</t>
    <rPh sb="0" eb="3">
      <t>イケダチョウ</t>
    </rPh>
    <rPh sb="3" eb="5">
      <t>ミヤジ</t>
    </rPh>
    <rPh sb="5" eb="8">
      <t>コウミンカン</t>
    </rPh>
    <phoneticPr fontId="1"/>
  </si>
  <si>
    <t>池田町養基公民館</t>
    <rPh sb="0" eb="3">
      <t>イケダチョウ</t>
    </rPh>
    <rPh sb="3" eb="4">
      <t>ヤシナ</t>
    </rPh>
    <rPh sb="4" eb="5">
      <t>キ</t>
    </rPh>
    <rPh sb="5" eb="8">
      <t>コウミンカン</t>
    </rPh>
    <phoneticPr fontId="1"/>
  </si>
  <si>
    <t>池田町中公民館</t>
    <rPh sb="0" eb="3">
      <t>イケダチョウ</t>
    </rPh>
    <rPh sb="3" eb="4">
      <t>ナカ</t>
    </rPh>
    <rPh sb="4" eb="7">
      <t>コウミンカン</t>
    </rPh>
    <phoneticPr fontId="1"/>
  </si>
  <si>
    <t>池田町八幡公民館</t>
    <rPh sb="0" eb="3">
      <t>イケダチョウ</t>
    </rPh>
    <rPh sb="3" eb="5">
      <t>ヤワタ</t>
    </rPh>
    <rPh sb="5" eb="8">
      <t>コウミンカン</t>
    </rPh>
    <phoneticPr fontId="1"/>
  </si>
  <si>
    <t>池田町保健センター</t>
    <rPh sb="0" eb="3">
      <t>イケダチョウ</t>
    </rPh>
    <rPh sb="3" eb="5">
      <t>ホケン</t>
    </rPh>
    <phoneticPr fontId="1"/>
  </si>
  <si>
    <t>池田町総合体育館</t>
    <rPh sb="0" eb="3">
      <t>イケダチョウ</t>
    </rPh>
    <rPh sb="3" eb="5">
      <t>ソウゴウ</t>
    </rPh>
    <rPh sb="5" eb="8">
      <t>タイイクカン</t>
    </rPh>
    <phoneticPr fontId="1"/>
  </si>
  <si>
    <t>池田町役場庁舎・中央公民館</t>
    <rPh sb="0" eb="3">
      <t>イケダチョウ</t>
    </rPh>
    <rPh sb="3" eb="5">
      <t>ヤクバ</t>
    </rPh>
    <rPh sb="5" eb="7">
      <t>チョウシャ</t>
    </rPh>
    <rPh sb="8" eb="13">
      <t>チュウオウコウミンカン</t>
    </rPh>
    <phoneticPr fontId="1"/>
  </si>
  <si>
    <t>池田町グランド</t>
    <rPh sb="0" eb="3">
      <t>イケダチョウ</t>
    </rPh>
    <phoneticPr fontId="1"/>
  </si>
  <si>
    <t>池田町立池田中学校</t>
    <rPh sb="0" eb="3">
      <t>イケダチョウ</t>
    </rPh>
    <rPh sb="3" eb="4">
      <t>リツ</t>
    </rPh>
    <rPh sb="4" eb="6">
      <t>イケダ</t>
    </rPh>
    <rPh sb="6" eb="9">
      <t>チュウガッコウ</t>
    </rPh>
    <phoneticPr fontId="1"/>
  </si>
  <si>
    <t>池田温泉　本館</t>
    <rPh sb="0" eb="2">
      <t>イケダ</t>
    </rPh>
    <rPh sb="2" eb="4">
      <t>オンセン</t>
    </rPh>
    <rPh sb="5" eb="7">
      <t>ホンカン</t>
    </rPh>
    <phoneticPr fontId="1"/>
  </si>
  <si>
    <t>池田温泉　新館</t>
    <rPh sb="0" eb="2">
      <t>イケダ</t>
    </rPh>
    <rPh sb="2" eb="4">
      <t>オンセン</t>
    </rPh>
    <rPh sb="5" eb="7">
      <t>シンカン</t>
    </rPh>
    <phoneticPr fontId="1"/>
  </si>
  <si>
    <t>道の駅　池田温泉</t>
    <rPh sb="0" eb="1">
      <t>ミチ</t>
    </rPh>
    <rPh sb="2" eb="3">
      <t>エキ</t>
    </rPh>
    <rPh sb="4" eb="6">
      <t>イケダ</t>
    </rPh>
    <rPh sb="6" eb="8">
      <t>オンセン</t>
    </rPh>
    <phoneticPr fontId="1"/>
  </si>
  <si>
    <t>【池田町立温知保育園で使用する電力調達】　予定使用電力量</t>
    <rPh sb="1" eb="4">
      <t>イケダチョウ</t>
    </rPh>
    <rPh sb="4" eb="5">
      <t>リツ</t>
    </rPh>
    <rPh sb="5" eb="6">
      <t>オン</t>
    </rPh>
    <rPh sb="6" eb="7">
      <t>チ</t>
    </rPh>
    <rPh sb="7" eb="10">
      <t>ホイクエン</t>
    </rPh>
    <rPh sb="11" eb="13">
      <t>シヨウ</t>
    </rPh>
    <rPh sb="15" eb="17">
      <t>デンリョク</t>
    </rPh>
    <rPh sb="17" eb="19">
      <t>チョウタツ</t>
    </rPh>
    <rPh sb="21" eb="23">
      <t>ヨテイ</t>
    </rPh>
    <rPh sb="23" eb="25">
      <t>シヨウ</t>
    </rPh>
    <rPh sb="25" eb="28">
      <t>デンリョクリョウ</t>
    </rPh>
    <phoneticPr fontId="1"/>
  </si>
  <si>
    <t>【池田町立温知小学校で使用する電力調達】　予定使用電力量</t>
    <rPh sb="11" eb="13">
      <t>シヨウ</t>
    </rPh>
    <rPh sb="15" eb="17">
      <t>デンリョク</t>
    </rPh>
    <rPh sb="17" eb="19">
      <t>チョウタツ</t>
    </rPh>
    <rPh sb="21" eb="23">
      <t>ヨテイ</t>
    </rPh>
    <rPh sb="23" eb="25">
      <t>シヨウ</t>
    </rPh>
    <rPh sb="25" eb="27">
      <t>デンリョク</t>
    </rPh>
    <rPh sb="27" eb="28">
      <t>リョウ</t>
    </rPh>
    <phoneticPr fontId="1"/>
  </si>
  <si>
    <t>令和7年7月</t>
    <rPh sb="0" eb="2">
      <t>レイワ</t>
    </rPh>
    <rPh sb="3" eb="4">
      <t>ネン</t>
    </rPh>
    <rPh sb="5" eb="6">
      <t>ガツ</t>
    </rPh>
    <phoneticPr fontId="1"/>
  </si>
  <si>
    <t>令和7年8月</t>
    <rPh sb="0" eb="2">
      <t>レイワ</t>
    </rPh>
    <rPh sb="3" eb="4">
      <t>ネン</t>
    </rPh>
    <rPh sb="5" eb="6">
      <t>ガツ</t>
    </rPh>
    <phoneticPr fontId="1"/>
  </si>
  <si>
    <t>令和7年9月</t>
    <rPh sb="0" eb="2">
      <t>レイワ</t>
    </rPh>
    <rPh sb="3" eb="4">
      <t>ネン</t>
    </rPh>
    <rPh sb="5" eb="6">
      <t>ガツ</t>
    </rPh>
    <phoneticPr fontId="1"/>
  </si>
  <si>
    <t>令和7年10月</t>
    <rPh sb="0" eb="2">
      <t>レイワ</t>
    </rPh>
    <rPh sb="3" eb="4">
      <t>ネン</t>
    </rPh>
    <rPh sb="6" eb="7">
      <t>ガツ</t>
    </rPh>
    <phoneticPr fontId="1"/>
  </si>
  <si>
    <t>令和7年11月</t>
    <rPh sb="0" eb="2">
      <t>レイワ</t>
    </rPh>
    <rPh sb="3" eb="4">
      <t>ネン</t>
    </rPh>
    <rPh sb="6" eb="7">
      <t>ガツ</t>
    </rPh>
    <phoneticPr fontId="1"/>
  </si>
  <si>
    <t>令和7年12月</t>
    <rPh sb="0" eb="2">
      <t>レイワ</t>
    </rPh>
    <rPh sb="3" eb="4">
      <t>ネン</t>
    </rPh>
    <rPh sb="6" eb="7">
      <t>ガツ</t>
    </rPh>
    <phoneticPr fontId="1"/>
  </si>
  <si>
    <t>令和8年1月</t>
    <rPh sb="0" eb="2">
      <t>レイワ</t>
    </rPh>
    <rPh sb="3" eb="4">
      <t>ネン</t>
    </rPh>
    <rPh sb="5" eb="6">
      <t>ガツ</t>
    </rPh>
    <phoneticPr fontId="1"/>
  </si>
  <si>
    <t>令和8年2月</t>
    <rPh sb="0" eb="2">
      <t>レイワ</t>
    </rPh>
    <rPh sb="3" eb="4">
      <t>ネン</t>
    </rPh>
    <rPh sb="5" eb="6">
      <t>ガツ</t>
    </rPh>
    <phoneticPr fontId="1"/>
  </si>
  <si>
    <t>令和8年3月</t>
    <rPh sb="0" eb="2">
      <t>レイワ</t>
    </rPh>
    <rPh sb="3" eb="4">
      <t>ネン</t>
    </rPh>
    <rPh sb="5" eb="6">
      <t>ガツ</t>
    </rPh>
    <phoneticPr fontId="1"/>
  </si>
  <si>
    <t>【池田町立池田小学校で使用する電力調達】　予定使用電力量</t>
    <rPh sb="11" eb="13">
      <t>シヨウ</t>
    </rPh>
    <rPh sb="15" eb="17">
      <t>デンリョク</t>
    </rPh>
    <rPh sb="17" eb="19">
      <t>チョウタツ</t>
    </rPh>
    <rPh sb="21" eb="23">
      <t>ヨテイ</t>
    </rPh>
    <rPh sb="23" eb="25">
      <t>シヨウ</t>
    </rPh>
    <rPh sb="25" eb="27">
      <t>デンリョク</t>
    </rPh>
    <rPh sb="27" eb="28">
      <t>リョウ</t>
    </rPh>
    <phoneticPr fontId="1"/>
  </si>
  <si>
    <t>【池田町立宮地小学校で使用する電力調達】　予定使用電力量</t>
    <rPh sb="11" eb="13">
      <t>シヨウ</t>
    </rPh>
    <rPh sb="15" eb="17">
      <t>デンリョク</t>
    </rPh>
    <rPh sb="17" eb="19">
      <t>チョウタツ</t>
    </rPh>
    <rPh sb="21" eb="23">
      <t>ヨテイ</t>
    </rPh>
    <rPh sb="23" eb="25">
      <t>シヨウ</t>
    </rPh>
    <rPh sb="25" eb="27">
      <t>デンリョク</t>
    </rPh>
    <rPh sb="27" eb="28">
      <t>リョウ</t>
    </rPh>
    <phoneticPr fontId="1"/>
  </si>
  <si>
    <t>【池田町図書館で使用する電力調達】　予定使用電力量</t>
    <rPh sb="1" eb="4">
      <t>イケダチョウ</t>
    </rPh>
    <rPh sb="4" eb="7">
      <t>トショカン</t>
    </rPh>
    <rPh sb="8" eb="10">
      <t>シヨウ</t>
    </rPh>
    <rPh sb="12" eb="14">
      <t>デンリョク</t>
    </rPh>
    <rPh sb="14" eb="16">
      <t>チョウタツ</t>
    </rPh>
    <rPh sb="18" eb="20">
      <t>ヨテイ</t>
    </rPh>
    <rPh sb="20" eb="22">
      <t>シヨウ</t>
    </rPh>
    <rPh sb="22" eb="24">
      <t>デンリョク</t>
    </rPh>
    <rPh sb="24" eb="25">
      <t>リョウ</t>
    </rPh>
    <phoneticPr fontId="1"/>
  </si>
  <si>
    <t>【池田町宮地公民館で使用する電力調達】　予定使用電力量</t>
    <rPh sb="10" eb="12">
      <t>シヨウ</t>
    </rPh>
    <rPh sb="14" eb="16">
      <t>デンリョク</t>
    </rPh>
    <rPh sb="16" eb="18">
      <t>チョウタツ</t>
    </rPh>
    <rPh sb="20" eb="22">
      <t>ヨテイ</t>
    </rPh>
    <rPh sb="22" eb="24">
      <t>シヨウ</t>
    </rPh>
    <rPh sb="24" eb="26">
      <t>デンリョク</t>
    </rPh>
    <rPh sb="26" eb="27">
      <t>リョウ</t>
    </rPh>
    <phoneticPr fontId="1"/>
  </si>
  <si>
    <t>【池田町養基公民館で使用する電力調達】　予定使用電力量</t>
    <rPh sb="1" eb="4">
      <t>イケダチョウ</t>
    </rPh>
    <rPh sb="4" eb="5">
      <t>ヨウ</t>
    </rPh>
    <rPh sb="5" eb="6">
      <t>キ</t>
    </rPh>
    <rPh sb="6" eb="9">
      <t>コウミンカン</t>
    </rPh>
    <rPh sb="10" eb="12">
      <t>シヨウ</t>
    </rPh>
    <rPh sb="14" eb="16">
      <t>デンリョク</t>
    </rPh>
    <rPh sb="16" eb="18">
      <t>チョウタツ</t>
    </rPh>
    <rPh sb="20" eb="22">
      <t>ヨテイ</t>
    </rPh>
    <rPh sb="22" eb="24">
      <t>シヨウ</t>
    </rPh>
    <rPh sb="24" eb="26">
      <t>デンリョク</t>
    </rPh>
    <rPh sb="26" eb="27">
      <t>リョウ</t>
    </rPh>
    <phoneticPr fontId="1"/>
  </si>
  <si>
    <t>【池田町中公民館で使用する電力調達】　予定使用電力量</t>
    <rPh sb="1" eb="4">
      <t>イケダチョウ</t>
    </rPh>
    <rPh sb="4" eb="5">
      <t>ナカ</t>
    </rPh>
    <rPh sb="5" eb="8">
      <t>コウミンカン</t>
    </rPh>
    <rPh sb="9" eb="11">
      <t>シヨウ</t>
    </rPh>
    <rPh sb="13" eb="15">
      <t>デンリョク</t>
    </rPh>
    <rPh sb="15" eb="17">
      <t>チョウタツ</t>
    </rPh>
    <rPh sb="19" eb="21">
      <t>ヨテイ</t>
    </rPh>
    <rPh sb="21" eb="23">
      <t>シヨウ</t>
    </rPh>
    <rPh sb="23" eb="25">
      <t>デンリョク</t>
    </rPh>
    <rPh sb="25" eb="26">
      <t>リョウ</t>
    </rPh>
    <phoneticPr fontId="1"/>
  </si>
  <si>
    <t>【池田町八幡公民館で使用する電力調達】　予定使用電力量</t>
    <rPh sb="10" eb="12">
      <t>シヨウ</t>
    </rPh>
    <rPh sb="14" eb="16">
      <t>デンリョク</t>
    </rPh>
    <rPh sb="16" eb="18">
      <t>チョウタツ</t>
    </rPh>
    <rPh sb="20" eb="22">
      <t>ヨテイ</t>
    </rPh>
    <rPh sb="22" eb="24">
      <t>シヨウ</t>
    </rPh>
    <rPh sb="24" eb="26">
      <t>デンリョク</t>
    </rPh>
    <rPh sb="26" eb="27">
      <t>リョウ</t>
    </rPh>
    <phoneticPr fontId="1"/>
  </si>
  <si>
    <t>池田町立温知保育園　合計金額</t>
    <rPh sb="0" eb="3">
      <t>イケダチョウ</t>
    </rPh>
    <rPh sb="3" eb="4">
      <t>リツ</t>
    </rPh>
    <rPh sb="4" eb="5">
      <t>オン</t>
    </rPh>
    <rPh sb="5" eb="6">
      <t>チ</t>
    </rPh>
    <rPh sb="6" eb="9">
      <t>ホイクエン</t>
    </rPh>
    <rPh sb="10" eb="12">
      <t>ゴウケイ</t>
    </rPh>
    <rPh sb="12" eb="14">
      <t>キンガク</t>
    </rPh>
    <phoneticPr fontId="1"/>
  </si>
  <si>
    <t>※　池田町立温知保育園　合計金額は、各月の電気料金（円：税込）【１円未満の端数があるときは、その端数金額を切り捨てた額】の合計金額の110分の100に相当する額とする。</t>
    <rPh sb="2" eb="5">
      <t>イケダチョウ</t>
    </rPh>
    <rPh sb="5" eb="6">
      <t>リツ</t>
    </rPh>
    <rPh sb="6" eb="7">
      <t>オン</t>
    </rPh>
    <rPh sb="7" eb="8">
      <t>チ</t>
    </rPh>
    <rPh sb="8" eb="11">
      <t>ホイクエン</t>
    </rPh>
    <rPh sb="12" eb="14">
      <t>ゴウケイ</t>
    </rPh>
    <rPh sb="14" eb="16">
      <t>キンガク</t>
    </rPh>
    <rPh sb="18" eb="19">
      <t>カク</t>
    </rPh>
    <rPh sb="19" eb="20">
      <t>ツキ</t>
    </rPh>
    <rPh sb="21" eb="23">
      <t>デンキ</t>
    </rPh>
    <rPh sb="23" eb="25">
      <t>リョウキン</t>
    </rPh>
    <rPh sb="26" eb="27">
      <t>エン</t>
    </rPh>
    <rPh sb="28" eb="30">
      <t>ゼイコ</t>
    </rPh>
    <rPh sb="33" eb="34">
      <t>エン</t>
    </rPh>
    <rPh sb="34" eb="36">
      <t>ミマン</t>
    </rPh>
    <rPh sb="37" eb="39">
      <t>ハスウ</t>
    </rPh>
    <rPh sb="48" eb="50">
      <t>ハスウ</t>
    </rPh>
    <rPh sb="50" eb="52">
      <t>キンガク</t>
    </rPh>
    <rPh sb="53" eb="54">
      <t>キ</t>
    </rPh>
    <rPh sb="55" eb="56">
      <t>ス</t>
    </rPh>
    <rPh sb="58" eb="59">
      <t>ガク</t>
    </rPh>
    <rPh sb="61" eb="63">
      <t>ゴウケイ</t>
    </rPh>
    <rPh sb="63" eb="65">
      <t>キンガク</t>
    </rPh>
    <rPh sb="69" eb="70">
      <t>ブン</t>
    </rPh>
    <rPh sb="75" eb="77">
      <t>ソウトウ</t>
    </rPh>
    <rPh sb="79" eb="80">
      <t>ガク</t>
    </rPh>
    <phoneticPr fontId="1"/>
  </si>
  <si>
    <t>池田町立温知小学校　合計金額</t>
    <rPh sb="10" eb="12">
      <t>ゴウケイ</t>
    </rPh>
    <rPh sb="12" eb="14">
      <t>キンガク</t>
    </rPh>
    <phoneticPr fontId="1"/>
  </si>
  <si>
    <t>※　池田町立温知小学校　合計金額は、各月の電気料金（円：税込）【１円未満の端数があるときは、その端数金額を切り捨てた額】の合計金額の110分の100に相当する額とする。</t>
    <rPh sb="12" eb="14">
      <t>ゴウケイ</t>
    </rPh>
    <rPh sb="14" eb="16">
      <t>キンガク</t>
    </rPh>
    <rPh sb="18" eb="19">
      <t>カク</t>
    </rPh>
    <rPh sb="19" eb="20">
      <t>ツキ</t>
    </rPh>
    <rPh sb="21" eb="23">
      <t>デンキ</t>
    </rPh>
    <rPh sb="23" eb="25">
      <t>リョウキン</t>
    </rPh>
    <rPh sb="26" eb="27">
      <t>エン</t>
    </rPh>
    <rPh sb="28" eb="30">
      <t>ゼイコ</t>
    </rPh>
    <rPh sb="33" eb="34">
      <t>エン</t>
    </rPh>
    <rPh sb="34" eb="36">
      <t>ミマン</t>
    </rPh>
    <rPh sb="37" eb="39">
      <t>ハスウ</t>
    </rPh>
    <rPh sb="48" eb="50">
      <t>ハスウ</t>
    </rPh>
    <rPh sb="50" eb="52">
      <t>キンガク</t>
    </rPh>
    <rPh sb="53" eb="54">
      <t>キ</t>
    </rPh>
    <rPh sb="55" eb="56">
      <t>ス</t>
    </rPh>
    <rPh sb="58" eb="59">
      <t>ガク</t>
    </rPh>
    <rPh sb="61" eb="63">
      <t>ゴウケイ</t>
    </rPh>
    <rPh sb="63" eb="65">
      <t>キンガク</t>
    </rPh>
    <rPh sb="69" eb="70">
      <t>ブン</t>
    </rPh>
    <rPh sb="75" eb="77">
      <t>ソウトウ</t>
    </rPh>
    <rPh sb="79" eb="80">
      <t>ガク</t>
    </rPh>
    <phoneticPr fontId="1"/>
  </si>
  <si>
    <t>池田町立池田小学校　合計金額</t>
    <rPh sb="0" eb="3">
      <t>イケダチョウ</t>
    </rPh>
    <rPh sb="3" eb="4">
      <t>リツ</t>
    </rPh>
    <rPh sb="4" eb="6">
      <t>イケダ</t>
    </rPh>
    <rPh sb="6" eb="9">
      <t>ショウガッコウ</t>
    </rPh>
    <rPh sb="10" eb="12">
      <t>ゴウケイ</t>
    </rPh>
    <rPh sb="12" eb="14">
      <t>キンガク</t>
    </rPh>
    <phoneticPr fontId="1"/>
  </si>
  <si>
    <t>※　池田町立池田小学校　合計金額は、各月の電気料金（円：税込）【１円未満の端数があるときは、その端数金額を切り捨てた額】の合計金額の110分の100に相当する額とする。</t>
    <rPh sb="12" eb="14">
      <t>ゴウケイ</t>
    </rPh>
    <rPh sb="14" eb="16">
      <t>キンガク</t>
    </rPh>
    <rPh sb="18" eb="19">
      <t>カク</t>
    </rPh>
    <rPh sb="19" eb="20">
      <t>ツキ</t>
    </rPh>
    <rPh sb="21" eb="23">
      <t>デンキ</t>
    </rPh>
    <rPh sb="23" eb="25">
      <t>リョウキン</t>
    </rPh>
    <rPh sb="26" eb="27">
      <t>エン</t>
    </rPh>
    <rPh sb="28" eb="30">
      <t>ゼイコ</t>
    </rPh>
    <rPh sb="33" eb="34">
      <t>エン</t>
    </rPh>
    <rPh sb="34" eb="36">
      <t>ミマン</t>
    </rPh>
    <rPh sb="37" eb="39">
      <t>ハスウ</t>
    </rPh>
    <rPh sb="48" eb="50">
      <t>ハスウ</t>
    </rPh>
    <rPh sb="50" eb="52">
      <t>キンガク</t>
    </rPh>
    <rPh sb="53" eb="54">
      <t>キ</t>
    </rPh>
    <rPh sb="55" eb="56">
      <t>ス</t>
    </rPh>
    <rPh sb="58" eb="59">
      <t>ガク</t>
    </rPh>
    <rPh sb="61" eb="63">
      <t>ゴウケイ</t>
    </rPh>
    <rPh sb="63" eb="65">
      <t>キンガク</t>
    </rPh>
    <rPh sb="69" eb="70">
      <t>ブン</t>
    </rPh>
    <rPh sb="75" eb="77">
      <t>ソウトウ</t>
    </rPh>
    <rPh sb="79" eb="80">
      <t>ガク</t>
    </rPh>
    <phoneticPr fontId="1"/>
  </si>
  <si>
    <t>池田町立宮地小学校　合計金額</t>
    <rPh sb="10" eb="12">
      <t>ゴウケイ</t>
    </rPh>
    <rPh sb="12" eb="14">
      <t>キンガク</t>
    </rPh>
    <phoneticPr fontId="1"/>
  </si>
  <si>
    <t>※　池田町立宮地小学校　合計金額は、各月の電気料金（円：税込）【１円未満の端数があるときは、その端数金額を切り捨てた額】の合計金額の110分の100に相当する額とする。</t>
    <rPh sb="12" eb="14">
      <t>ゴウケイ</t>
    </rPh>
    <rPh sb="14" eb="16">
      <t>キンガク</t>
    </rPh>
    <rPh sb="18" eb="19">
      <t>カク</t>
    </rPh>
    <rPh sb="19" eb="20">
      <t>ツキ</t>
    </rPh>
    <rPh sb="21" eb="23">
      <t>デンキ</t>
    </rPh>
    <rPh sb="23" eb="25">
      <t>リョウキン</t>
    </rPh>
    <rPh sb="26" eb="27">
      <t>エン</t>
    </rPh>
    <rPh sb="28" eb="30">
      <t>ゼイコ</t>
    </rPh>
    <rPh sb="33" eb="34">
      <t>エン</t>
    </rPh>
    <rPh sb="34" eb="36">
      <t>ミマン</t>
    </rPh>
    <rPh sb="37" eb="39">
      <t>ハスウ</t>
    </rPh>
    <rPh sb="48" eb="50">
      <t>ハスウ</t>
    </rPh>
    <rPh sb="50" eb="52">
      <t>キンガク</t>
    </rPh>
    <rPh sb="53" eb="54">
      <t>キ</t>
    </rPh>
    <rPh sb="55" eb="56">
      <t>ス</t>
    </rPh>
    <rPh sb="58" eb="59">
      <t>ガク</t>
    </rPh>
    <rPh sb="61" eb="63">
      <t>ゴウケイ</t>
    </rPh>
    <rPh sb="63" eb="65">
      <t>キンガク</t>
    </rPh>
    <rPh sb="69" eb="70">
      <t>ブン</t>
    </rPh>
    <rPh sb="75" eb="77">
      <t>ソウトウ</t>
    </rPh>
    <rPh sb="79" eb="80">
      <t>ガク</t>
    </rPh>
    <phoneticPr fontId="1"/>
  </si>
  <si>
    <t>池田町図書館　合計金額</t>
    <rPh sb="0" eb="3">
      <t>イケダチョウ</t>
    </rPh>
    <rPh sb="3" eb="6">
      <t>トショカン</t>
    </rPh>
    <rPh sb="7" eb="9">
      <t>ゴウケイ</t>
    </rPh>
    <rPh sb="9" eb="11">
      <t>キンガク</t>
    </rPh>
    <phoneticPr fontId="1"/>
  </si>
  <si>
    <t>※　池田町図書館　合計金額は、各月の電気料金（円：税込）【１円未満の端数があるときは、その端数金額を切り捨てた額】の合計金額の110分の100に相当する額とする。</t>
    <rPh sb="2" eb="5">
      <t>イケダチョウ</t>
    </rPh>
    <rPh sb="5" eb="8">
      <t>トショカン</t>
    </rPh>
    <rPh sb="9" eb="11">
      <t>ゴウケイ</t>
    </rPh>
    <rPh sb="11" eb="13">
      <t>キンガク</t>
    </rPh>
    <rPh sb="15" eb="16">
      <t>カク</t>
    </rPh>
    <rPh sb="16" eb="17">
      <t>ツキ</t>
    </rPh>
    <rPh sb="18" eb="20">
      <t>デンキ</t>
    </rPh>
    <rPh sb="20" eb="22">
      <t>リョウキン</t>
    </rPh>
    <rPh sb="23" eb="24">
      <t>エン</t>
    </rPh>
    <rPh sb="25" eb="27">
      <t>ゼイコ</t>
    </rPh>
    <rPh sb="30" eb="31">
      <t>エン</t>
    </rPh>
    <rPh sb="31" eb="33">
      <t>ミマン</t>
    </rPh>
    <rPh sb="34" eb="36">
      <t>ハスウ</t>
    </rPh>
    <rPh sb="45" eb="47">
      <t>ハスウ</t>
    </rPh>
    <rPh sb="47" eb="49">
      <t>キンガク</t>
    </rPh>
    <rPh sb="50" eb="51">
      <t>キ</t>
    </rPh>
    <rPh sb="52" eb="53">
      <t>ス</t>
    </rPh>
    <rPh sb="55" eb="56">
      <t>ガク</t>
    </rPh>
    <rPh sb="58" eb="60">
      <t>ゴウケイ</t>
    </rPh>
    <rPh sb="60" eb="62">
      <t>キンガク</t>
    </rPh>
    <rPh sb="66" eb="67">
      <t>ブン</t>
    </rPh>
    <rPh sb="72" eb="74">
      <t>ソウトウ</t>
    </rPh>
    <rPh sb="76" eb="77">
      <t>ガク</t>
    </rPh>
    <phoneticPr fontId="1"/>
  </si>
  <si>
    <t>池田町宮地公民館　合計金額</t>
    <rPh sb="9" eb="11">
      <t>ゴウケイ</t>
    </rPh>
    <rPh sb="11" eb="13">
      <t>キンガク</t>
    </rPh>
    <phoneticPr fontId="1"/>
  </si>
  <si>
    <t>※　池田町宮地公民館　合計金額は、各月の電気料金（円：税込）【１円未満の端数があるときは、その端数金額を切り捨てた額】の合計金額の110分の100に相当する額とする。</t>
    <rPh sb="11" eb="13">
      <t>ゴウケイ</t>
    </rPh>
    <rPh sb="13" eb="15">
      <t>キンガク</t>
    </rPh>
    <rPh sb="17" eb="18">
      <t>カク</t>
    </rPh>
    <rPh sb="18" eb="19">
      <t>ツキ</t>
    </rPh>
    <rPh sb="20" eb="22">
      <t>デンキ</t>
    </rPh>
    <rPh sb="22" eb="24">
      <t>リョウキン</t>
    </rPh>
    <rPh sb="25" eb="26">
      <t>エン</t>
    </rPh>
    <rPh sb="27" eb="29">
      <t>ゼイコ</t>
    </rPh>
    <rPh sb="32" eb="33">
      <t>エン</t>
    </rPh>
    <rPh sb="33" eb="35">
      <t>ミマン</t>
    </rPh>
    <rPh sb="36" eb="38">
      <t>ハスウ</t>
    </rPh>
    <rPh sb="47" eb="49">
      <t>ハスウ</t>
    </rPh>
    <rPh sb="49" eb="51">
      <t>キンガク</t>
    </rPh>
    <rPh sb="52" eb="53">
      <t>キ</t>
    </rPh>
    <rPh sb="54" eb="55">
      <t>ス</t>
    </rPh>
    <rPh sb="57" eb="58">
      <t>ガク</t>
    </rPh>
    <rPh sb="60" eb="62">
      <t>ゴウケイ</t>
    </rPh>
    <rPh sb="62" eb="64">
      <t>キンガク</t>
    </rPh>
    <rPh sb="68" eb="69">
      <t>ブン</t>
    </rPh>
    <rPh sb="74" eb="76">
      <t>ソウトウ</t>
    </rPh>
    <rPh sb="78" eb="79">
      <t>ガク</t>
    </rPh>
    <phoneticPr fontId="1"/>
  </si>
  <si>
    <t>池田町養基公民館　合計金額</t>
    <rPh sb="0" eb="3">
      <t>イケダチョウ</t>
    </rPh>
    <rPh sb="3" eb="4">
      <t>ヨウ</t>
    </rPh>
    <rPh sb="4" eb="5">
      <t>キ</t>
    </rPh>
    <rPh sb="5" eb="8">
      <t>コウミンカン</t>
    </rPh>
    <rPh sb="9" eb="11">
      <t>ゴウケイ</t>
    </rPh>
    <rPh sb="11" eb="13">
      <t>キンガク</t>
    </rPh>
    <phoneticPr fontId="1"/>
  </si>
  <si>
    <t>※　池田町養基公民館　合計金額は、各月の電気料金（円：税込）【１円未満の端数があるときは、その端数金額を切り捨てた額】の合計金額の110分の100に相当する額とする。</t>
    <rPh sb="2" eb="5">
      <t>イケダチョウ</t>
    </rPh>
    <rPh sb="5" eb="6">
      <t>ヨウ</t>
    </rPh>
    <rPh sb="6" eb="7">
      <t>キ</t>
    </rPh>
    <rPh sb="7" eb="10">
      <t>コウミンカン</t>
    </rPh>
    <rPh sb="11" eb="13">
      <t>ゴウケイ</t>
    </rPh>
    <rPh sb="13" eb="15">
      <t>キンガク</t>
    </rPh>
    <rPh sb="17" eb="18">
      <t>カク</t>
    </rPh>
    <rPh sb="18" eb="19">
      <t>ツキ</t>
    </rPh>
    <rPh sb="20" eb="22">
      <t>デンキ</t>
    </rPh>
    <rPh sb="22" eb="24">
      <t>リョウキン</t>
    </rPh>
    <rPh sb="25" eb="26">
      <t>エン</t>
    </rPh>
    <rPh sb="27" eb="29">
      <t>ゼイコ</t>
    </rPh>
    <rPh sb="32" eb="33">
      <t>エン</t>
    </rPh>
    <rPh sb="33" eb="35">
      <t>ミマン</t>
    </rPh>
    <rPh sb="36" eb="38">
      <t>ハスウ</t>
    </rPh>
    <rPh sb="47" eb="49">
      <t>ハスウ</t>
    </rPh>
    <rPh sb="49" eb="51">
      <t>キンガク</t>
    </rPh>
    <rPh sb="52" eb="53">
      <t>キ</t>
    </rPh>
    <rPh sb="54" eb="55">
      <t>ス</t>
    </rPh>
    <rPh sb="57" eb="58">
      <t>ガク</t>
    </rPh>
    <rPh sb="60" eb="62">
      <t>ゴウケイ</t>
    </rPh>
    <rPh sb="62" eb="64">
      <t>キンガク</t>
    </rPh>
    <rPh sb="68" eb="69">
      <t>ブン</t>
    </rPh>
    <rPh sb="74" eb="76">
      <t>ソウトウ</t>
    </rPh>
    <rPh sb="78" eb="79">
      <t>ガク</t>
    </rPh>
    <phoneticPr fontId="1"/>
  </si>
  <si>
    <t>池田町中公民館　合計金額</t>
    <rPh sb="0" eb="3">
      <t>イケダチョウ</t>
    </rPh>
    <rPh sb="3" eb="4">
      <t>ナカ</t>
    </rPh>
    <rPh sb="4" eb="7">
      <t>コウミンカン</t>
    </rPh>
    <rPh sb="8" eb="10">
      <t>ゴウケイ</t>
    </rPh>
    <rPh sb="10" eb="12">
      <t>キンガク</t>
    </rPh>
    <phoneticPr fontId="1"/>
  </si>
  <si>
    <t>※　池田町中公民館　合計金額は、各月の電気料金（円：税込）【１円未満の端数があるときは、その端数金額を切り捨てた額】の合計金額の110分の100に相当する額とする。</t>
    <rPh sb="2" eb="5">
      <t>イケダチョウ</t>
    </rPh>
    <rPh sb="5" eb="6">
      <t>ナカ</t>
    </rPh>
    <rPh sb="6" eb="9">
      <t>コウミンカン</t>
    </rPh>
    <rPh sb="10" eb="12">
      <t>ゴウケイ</t>
    </rPh>
    <rPh sb="12" eb="14">
      <t>キンガク</t>
    </rPh>
    <rPh sb="16" eb="17">
      <t>カク</t>
    </rPh>
    <rPh sb="17" eb="18">
      <t>ツキ</t>
    </rPh>
    <rPh sb="19" eb="21">
      <t>デンキ</t>
    </rPh>
    <rPh sb="21" eb="23">
      <t>リョウキン</t>
    </rPh>
    <rPh sb="24" eb="25">
      <t>エン</t>
    </rPh>
    <rPh sb="26" eb="28">
      <t>ゼイコ</t>
    </rPh>
    <rPh sb="31" eb="32">
      <t>エン</t>
    </rPh>
    <rPh sb="32" eb="34">
      <t>ミマン</t>
    </rPh>
    <rPh sb="35" eb="37">
      <t>ハスウ</t>
    </rPh>
    <rPh sb="46" eb="48">
      <t>ハスウ</t>
    </rPh>
    <rPh sb="48" eb="50">
      <t>キンガク</t>
    </rPh>
    <rPh sb="51" eb="52">
      <t>キ</t>
    </rPh>
    <rPh sb="53" eb="54">
      <t>ス</t>
    </rPh>
    <rPh sb="56" eb="57">
      <t>ガク</t>
    </rPh>
    <rPh sb="59" eb="61">
      <t>ゴウケイ</t>
    </rPh>
    <rPh sb="61" eb="63">
      <t>キンガク</t>
    </rPh>
    <rPh sb="67" eb="68">
      <t>ブン</t>
    </rPh>
    <rPh sb="73" eb="75">
      <t>ソウトウ</t>
    </rPh>
    <rPh sb="77" eb="78">
      <t>ガク</t>
    </rPh>
    <phoneticPr fontId="1"/>
  </si>
  <si>
    <t>池田町八幡公民館　合計金額</t>
    <rPh sb="9" eb="11">
      <t>ゴウケイ</t>
    </rPh>
    <rPh sb="11" eb="13">
      <t>キンガク</t>
    </rPh>
    <phoneticPr fontId="1"/>
  </si>
  <si>
    <t>※　池田町八幡公民館　合計金額は、各月の電気料金（円：税込）【１円未満の端数があるときは、その端数金額を切り捨てた額】の合計金額の110分の100に相当する額とする。</t>
    <rPh sb="11" eb="13">
      <t>ゴウケイ</t>
    </rPh>
    <rPh sb="13" eb="15">
      <t>キンガク</t>
    </rPh>
    <rPh sb="17" eb="18">
      <t>カク</t>
    </rPh>
    <rPh sb="18" eb="19">
      <t>ツキ</t>
    </rPh>
    <rPh sb="20" eb="22">
      <t>デンキ</t>
    </rPh>
    <rPh sb="22" eb="24">
      <t>リョウキン</t>
    </rPh>
    <rPh sb="25" eb="26">
      <t>エン</t>
    </rPh>
    <rPh sb="27" eb="29">
      <t>ゼイコ</t>
    </rPh>
    <rPh sb="32" eb="33">
      <t>エン</t>
    </rPh>
    <rPh sb="33" eb="35">
      <t>ミマン</t>
    </rPh>
    <rPh sb="36" eb="38">
      <t>ハスウ</t>
    </rPh>
    <rPh sb="47" eb="49">
      <t>ハスウ</t>
    </rPh>
    <rPh sb="49" eb="51">
      <t>キンガク</t>
    </rPh>
    <rPh sb="52" eb="53">
      <t>キ</t>
    </rPh>
    <rPh sb="54" eb="55">
      <t>ス</t>
    </rPh>
    <rPh sb="57" eb="58">
      <t>ガク</t>
    </rPh>
    <rPh sb="60" eb="62">
      <t>ゴウケイ</t>
    </rPh>
    <rPh sb="62" eb="64">
      <t>キンガク</t>
    </rPh>
    <rPh sb="68" eb="69">
      <t>ブン</t>
    </rPh>
    <rPh sb="74" eb="76">
      <t>ソウトウ</t>
    </rPh>
    <rPh sb="78" eb="79">
      <t>ガク</t>
    </rPh>
    <phoneticPr fontId="1"/>
  </si>
  <si>
    <t>【池田町保健センターで使用する電力調達】　予定使用電力量</t>
    <rPh sb="11" eb="13">
      <t>シヨウ</t>
    </rPh>
    <rPh sb="15" eb="17">
      <t>デンリョク</t>
    </rPh>
    <rPh sb="17" eb="19">
      <t>チョウタツ</t>
    </rPh>
    <rPh sb="21" eb="23">
      <t>ヨテイ</t>
    </rPh>
    <rPh sb="23" eb="25">
      <t>シヨウ</t>
    </rPh>
    <rPh sb="25" eb="27">
      <t>デンリョク</t>
    </rPh>
    <rPh sb="27" eb="28">
      <t>リョウ</t>
    </rPh>
    <phoneticPr fontId="1"/>
  </si>
  <si>
    <t>池田町保健センター　合計金額</t>
    <rPh sb="10" eb="12">
      <t>ゴウケイ</t>
    </rPh>
    <rPh sb="12" eb="14">
      <t>キンガク</t>
    </rPh>
    <phoneticPr fontId="1"/>
  </si>
  <si>
    <t>※　池田町保健センター　合計金額は、各月の電気料金（円：税込）【１円未満の端数があるときは、その端数金額を切り捨てた額】の合計金額の110分の100に相当する額とする。</t>
    <rPh sb="12" eb="14">
      <t>ゴウケイ</t>
    </rPh>
    <rPh sb="14" eb="16">
      <t>キンガク</t>
    </rPh>
    <rPh sb="18" eb="19">
      <t>カク</t>
    </rPh>
    <rPh sb="19" eb="20">
      <t>ツキ</t>
    </rPh>
    <rPh sb="21" eb="23">
      <t>デンキ</t>
    </rPh>
    <rPh sb="23" eb="25">
      <t>リョウキン</t>
    </rPh>
    <rPh sb="26" eb="27">
      <t>エン</t>
    </rPh>
    <rPh sb="28" eb="30">
      <t>ゼイコ</t>
    </rPh>
    <rPh sb="33" eb="34">
      <t>エン</t>
    </rPh>
    <rPh sb="34" eb="36">
      <t>ミマン</t>
    </rPh>
    <rPh sb="37" eb="39">
      <t>ハスウ</t>
    </rPh>
    <rPh sb="48" eb="50">
      <t>ハスウ</t>
    </rPh>
    <rPh sb="50" eb="52">
      <t>キンガク</t>
    </rPh>
    <rPh sb="53" eb="54">
      <t>キ</t>
    </rPh>
    <rPh sb="55" eb="56">
      <t>ス</t>
    </rPh>
    <rPh sb="58" eb="59">
      <t>ガク</t>
    </rPh>
    <rPh sb="61" eb="63">
      <t>ゴウケイ</t>
    </rPh>
    <rPh sb="63" eb="65">
      <t>キンガク</t>
    </rPh>
    <rPh sb="69" eb="70">
      <t>ブン</t>
    </rPh>
    <rPh sb="75" eb="77">
      <t>ソウトウ</t>
    </rPh>
    <rPh sb="79" eb="80">
      <t>ガク</t>
    </rPh>
    <phoneticPr fontId="1"/>
  </si>
  <si>
    <t>【池田町総合体育館で使用する電力調達】　予定使用電力量</t>
    <rPh sb="1" eb="4">
      <t>イケダチョウ</t>
    </rPh>
    <rPh sb="4" eb="6">
      <t>ソウゴウ</t>
    </rPh>
    <rPh sb="6" eb="9">
      <t>タイイクカン</t>
    </rPh>
    <rPh sb="10" eb="12">
      <t>シヨウ</t>
    </rPh>
    <rPh sb="14" eb="16">
      <t>デンリョク</t>
    </rPh>
    <rPh sb="16" eb="18">
      <t>チョウタツ</t>
    </rPh>
    <rPh sb="20" eb="22">
      <t>ヨテイ</t>
    </rPh>
    <rPh sb="22" eb="24">
      <t>シヨウ</t>
    </rPh>
    <rPh sb="24" eb="26">
      <t>デンリョク</t>
    </rPh>
    <rPh sb="26" eb="27">
      <t>リョウ</t>
    </rPh>
    <phoneticPr fontId="1"/>
  </si>
  <si>
    <t>池田町総合体育館　合計金額</t>
    <rPh sb="0" eb="3">
      <t>イケダチョウ</t>
    </rPh>
    <rPh sb="3" eb="5">
      <t>ソウゴウ</t>
    </rPh>
    <rPh sb="5" eb="8">
      <t>タイイクカン</t>
    </rPh>
    <rPh sb="9" eb="11">
      <t>ゴウケイ</t>
    </rPh>
    <rPh sb="11" eb="13">
      <t>キンガク</t>
    </rPh>
    <phoneticPr fontId="1"/>
  </si>
  <si>
    <t>※　池田町総合体育館　合計金額は、各月の電気料金（円：税込）【１円未満の端数があるときは、その端数金額を切り捨てた額】の合計金額の110分の100に相当する額とする。</t>
    <rPh sb="2" eb="5">
      <t>イケダチョウ</t>
    </rPh>
    <rPh sb="5" eb="7">
      <t>ソウゴウ</t>
    </rPh>
    <rPh sb="7" eb="10">
      <t>タイイクカン</t>
    </rPh>
    <rPh sb="11" eb="13">
      <t>ゴウケイ</t>
    </rPh>
    <rPh sb="13" eb="15">
      <t>キンガク</t>
    </rPh>
    <rPh sb="17" eb="18">
      <t>カク</t>
    </rPh>
    <rPh sb="18" eb="19">
      <t>ツキ</t>
    </rPh>
    <rPh sb="20" eb="22">
      <t>デンキ</t>
    </rPh>
    <rPh sb="22" eb="24">
      <t>リョウキン</t>
    </rPh>
    <rPh sb="25" eb="26">
      <t>エン</t>
    </rPh>
    <rPh sb="27" eb="29">
      <t>ゼイコ</t>
    </rPh>
    <rPh sb="32" eb="33">
      <t>エン</t>
    </rPh>
    <rPh sb="33" eb="35">
      <t>ミマン</t>
    </rPh>
    <rPh sb="36" eb="38">
      <t>ハスウ</t>
    </rPh>
    <rPh sb="47" eb="49">
      <t>ハスウ</t>
    </rPh>
    <rPh sb="49" eb="51">
      <t>キンガク</t>
    </rPh>
    <rPh sb="52" eb="53">
      <t>キ</t>
    </rPh>
    <rPh sb="54" eb="55">
      <t>ス</t>
    </rPh>
    <rPh sb="57" eb="58">
      <t>ガク</t>
    </rPh>
    <rPh sb="60" eb="62">
      <t>ゴウケイ</t>
    </rPh>
    <rPh sb="62" eb="64">
      <t>キンガク</t>
    </rPh>
    <rPh sb="68" eb="69">
      <t>ブン</t>
    </rPh>
    <rPh sb="74" eb="76">
      <t>ソウトウ</t>
    </rPh>
    <rPh sb="78" eb="79">
      <t>ガク</t>
    </rPh>
    <phoneticPr fontId="1"/>
  </si>
  <si>
    <t>【池田町役場庁舎・中央公民館で使用する電力調達】　予定使用電力量</t>
    <rPh sb="1" eb="4">
      <t>イケダチョウ</t>
    </rPh>
    <rPh sb="4" eb="6">
      <t>ヤクバ</t>
    </rPh>
    <rPh sb="6" eb="8">
      <t>チョウシャ</t>
    </rPh>
    <rPh sb="9" eb="14">
      <t>チュウオウコウミンカン</t>
    </rPh>
    <rPh sb="15" eb="17">
      <t>シヨウ</t>
    </rPh>
    <rPh sb="19" eb="21">
      <t>デンリョク</t>
    </rPh>
    <rPh sb="21" eb="23">
      <t>チョウタツ</t>
    </rPh>
    <rPh sb="25" eb="27">
      <t>ヨテイ</t>
    </rPh>
    <rPh sb="27" eb="29">
      <t>シヨウ</t>
    </rPh>
    <rPh sb="29" eb="31">
      <t>デンリョク</t>
    </rPh>
    <rPh sb="31" eb="32">
      <t>リョウ</t>
    </rPh>
    <phoneticPr fontId="1"/>
  </si>
  <si>
    <t>池田町役場庁舎・中央公民館　合計金額</t>
    <rPh sb="0" eb="3">
      <t>イケダチョウ</t>
    </rPh>
    <rPh sb="3" eb="5">
      <t>ヤクバ</t>
    </rPh>
    <rPh sb="5" eb="7">
      <t>チョウシャ</t>
    </rPh>
    <rPh sb="8" eb="13">
      <t>チュウオウコウミンカン</t>
    </rPh>
    <rPh sb="14" eb="16">
      <t>ゴウケイ</t>
    </rPh>
    <rPh sb="16" eb="18">
      <t>キンガク</t>
    </rPh>
    <phoneticPr fontId="1"/>
  </si>
  <si>
    <t>※　池田町役場庁舎・中央公民館　合計金額は、各月の電気料金（円：税込）【１円未満の端数があるときは、その端数金額を切り捨てた額】の合計金額の110分の100に相当する額とする。</t>
    <rPh sb="2" eb="5">
      <t>イケダチョウ</t>
    </rPh>
    <rPh sb="5" eb="7">
      <t>ヤクバ</t>
    </rPh>
    <rPh sb="7" eb="9">
      <t>チョウシャ</t>
    </rPh>
    <rPh sb="10" eb="15">
      <t>チュウオウコウミンカン</t>
    </rPh>
    <rPh sb="16" eb="18">
      <t>ゴウケイ</t>
    </rPh>
    <rPh sb="18" eb="20">
      <t>キンガク</t>
    </rPh>
    <rPh sb="22" eb="23">
      <t>カク</t>
    </rPh>
    <rPh sb="23" eb="24">
      <t>ツキ</t>
    </rPh>
    <rPh sb="25" eb="27">
      <t>デンキ</t>
    </rPh>
    <rPh sb="27" eb="29">
      <t>リョウキン</t>
    </rPh>
    <rPh sb="30" eb="31">
      <t>エン</t>
    </rPh>
    <rPh sb="32" eb="34">
      <t>ゼイコ</t>
    </rPh>
    <rPh sb="37" eb="38">
      <t>エン</t>
    </rPh>
    <rPh sb="38" eb="40">
      <t>ミマン</t>
    </rPh>
    <rPh sb="41" eb="43">
      <t>ハスウ</t>
    </rPh>
    <rPh sb="52" eb="54">
      <t>ハスウ</t>
    </rPh>
    <rPh sb="54" eb="56">
      <t>キンガク</t>
    </rPh>
    <rPh sb="57" eb="58">
      <t>キ</t>
    </rPh>
    <rPh sb="59" eb="60">
      <t>ス</t>
    </rPh>
    <rPh sb="62" eb="63">
      <t>ガク</t>
    </rPh>
    <rPh sb="65" eb="67">
      <t>ゴウケイ</t>
    </rPh>
    <rPh sb="67" eb="69">
      <t>キンガク</t>
    </rPh>
    <rPh sb="73" eb="74">
      <t>ブン</t>
    </rPh>
    <rPh sb="79" eb="81">
      <t>ソウトウ</t>
    </rPh>
    <rPh sb="83" eb="84">
      <t>ガク</t>
    </rPh>
    <phoneticPr fontId="1"/>
  </si>
  <si>
    <t>【池田町グランドで使用する電力調達】　予定使用電力量</t>
    <rPh sb="1" eb="4">
      <t>イケダチョウ</t>
    </rPh>
    <rPh sb="9" eb="11">
      <t>シヨウ</t>
    </rPh>
    <rPh sb="13" eb="15">
      <t>デンリョク</t>
    </rPh>
    <rPh sb="15" eb="17">
      <t>チョウタツ</t>
    </rPh>
    <rPh sb="19" eb="21">
      <t>ヨテイ</t>
    </rPh>
    <rPh sb="21" eb="23">
      <t>シヨウ</t>
    </rPh>
    <rPh sb="23" eb="25">
      <t>デンリョク</t>
    </rPh>
    <rPh sb="25" eb="26">
      <t>リョウ</t>
    </rPh>
    <phoneticPr fontId="1"/>
  </si>
  <si>
    <t>池田町グランド　合計金額</t>
    <rPh sb="0" eb="3">
      <t>イケダチョウ</t>
    </rPh>
    <rPh sb="8" eb="10">
      <t>ゴウケイ</t>
    </rPh>
    <rPh sb="10" eb="12">
      <t>キンガク</t>
    </rPh>
    <phoneticPr fontId="1"/>
  </si>
  <si>
    <t>※　池田町グランド　合計金額は、各月の電気料金（円：税込）【１円未満の端数があるときは、その端数金額を切り捨てた額】の合計金額の110分の100に相当する額とする。</t>
    <rPh sb="2" eb="5">
      <t>イケダチョウ</t>
    </rPh>
    <rPh sb="10" eb="12">
      <t>ゴウケイ</t>
    </rPh>
    <rPh sb="12" eb="14">
      <t>キンガク</t>
    </rPh>
    <rPh sb="16" eb="17">
      <t>カク</t>
    </rPh>
    <rPh sb="17" eb="18">
      <t>ツキ</t>
    </rPh>
    <rPh sb="19" eb="21">
      <t>デンキ</t>
    </rPh>
    <rPh sb="21" eb="23">
      <t>リョウキン</t>
    </rPh>
    <rPh sb="24" eb="25">
      <t>エン</t>
    </rPh>
    <rPh sb="26" eb="28">
      <t>ゼイコ</t>
    </rPh>
    <rPh sb="31" eb="32">
      <t>エン</t>
    </rPh>
    <rPh sb="32" eb="34">
      <t>ミマン</t>
    </rPh>
    <rPh sb="35" eb="37">
      <t>ハスウ</t>
    </rPh>
    <rPh sb="46" eb="48">
      <t>ハスウ</t>
    </rPh>
    <rPh sb="48" eb="50">
      <t>キンガク</t>
    </rPh>
    <rPh sb="51" eb="52">
      <t>キ</t>
    </rPh>
    <rPh sb="53" eb="54">
      <t>ス</t>
    </rPh>
    <rPh sb="56" eb="57">
      <t>ガク</t>
    </rPh>
    <rPh sb="59" eb="61">
      <t>ゴウケイ</t>
    </rPh>
    <rPh sb="61" eb="63">
      <t>キンガク</t>
    </rPh>
    <rPh sb="67" eb="68">
      <t>ブン</t>
    </rPh>
    <rPh sb="73" eb="75">
      <t>ソウトウ</t>
    </rPh>
    <rPh sb="77" eb="78">
      <t>ガク</t>
    </rPh>
    <phoneticPr fontId="1"/>
  </si>
  <si>
    <t>【池田町立池田中学校で使用する電力調達】　予定使用電力量</t>
    <rPh sb="1" eb="4">
      <t>イケダチョウ</t>
    </rPh>
    <rPh sb="4" eb="5">
      <t>リツ</t>
    </rPh>
    <rPh sb="5" eb="7">
      <t>イケダ</t>
    </rPh>
    <rPh sb="7" eb="10">
      <t>チュウガッコウ</t>
    </rPh>
    <rPh sb="11" eb="13">
      <t>シヨウ</t>
    </rPh>
    <rPh sb="15" eb="17">
      <t>デンリョク</t>
    </rPh>
    <rPh sb="17" eb="19">
      <t>チョウタツ</t>
    </rPh>
    <rPh sb="21" eb="23">
      <t>ヨテイ</t>
    </rPh>
    <rPh sb="23" eb="25">
      <t>シヨウ</t>
    </rPh>
    <rPh sb="25" eb="27">
      <t>デンリョク</t>
    </rPh>
    <rPh sb="27" eb="28">
      <t>リョウ</t>
    </rPh>
    <phoneticPr fontId="1"/>
  </si>
  <si>
    <t>池田町立池田中学校　合計金額</t>
    <rPh sb="0" eb="3">
      <t>イケダチョウ</t>
    </rPh>
    <rPh sb="3" eb="4">
      <t>リツ</t>
    </rPh>
    <rPh sb="4" eb="6">
      <t>イケダ</t>
    </rPh>
    <rPh sb="6" eb="9">
      <t>チュウガッコウ</t>
    </rPh>
    <rPh sb="10" eb="12">
      <t>ゴウケイ</t>
    </rPh>
    <rPh sb="12" eb="14">
      <t>キンガク</t>
    </rPh>
    <phoneticPr fontId="1"/>
  </si>
  <si>
    <t>※　池田町立池田中学校　合計金額は、各月の電気料金（円：税込）【１円未満の端数があるときは、その端数金額を切り捨てた額】の合計金額の110分の100に相当する額とする。</t>
    <rPh sb="2" eb="5">
      <t>イケダチョウ</t>
    </rPh>
    <rPh sb="5" eb="6">
      <t>リツ</t>
    </rPh>
    <rPh sb="6" eb="8">
      <t>イケダ</t>
    </rPh>
    <rPh sb="8" eb="11">
      <t>チュウガッコウ</t>
    </rPh>
    <rPh sb="12" eb="14">
      <t>ゴウケイ</t>
    </rPh>
    <rPh sb="14" eb="16">
      <t>キンガク</t>
    </rPh>
    <rPh sb="18" eb="19">
      <t>カク</t>
    </rPh>
    <rPh sb="19" eb="20">
      <t>ツキ</t>
    </rPh>
    <rPh sb="21" eb="23">
      <t>デンキ</t>
    </rPh>
    <rPh sb="23" eb="25">
      <t>リョウキン</t>
    </rPh>
    <rPh sb="26" eb="27">
      <t>エン</t>
    </rPh>
    <rPh sb="28" eb="30">
      <t>ゼイコ</t>
    </rPh>
    <rPh sb="33" eb="34">
      <t>エン</t>
    </rPh>
    <rPh sb="34" eb="36">
      <t>ミマン</t>
    </rPh>
    <rPh sb="37" eb="39">
      <t>ハスウ</t>
    </rPh>
    <rPh sb="48" eb="50">
      <t>ハスウ</t>
    </rPh>
    <rPh sb="50" eb="52">
      <t>キンガク</t>
    </rPh>
    <rPh sb="53" eb="54">
      <t>キ</t>
    </rPh>
    <rPh sb="55" eb="56">
      <t>ス</t>
    </rPh>
    <rPh sb="58" eb="59">
      <t>ガク</t>
    </rPh>
    <rPh sb="61" eb="63">
      <t>ゴウケイ</t>
    </rPh>
    <rPh sb="63" eb="65">
      <t>キンガク</t>
    </rPh>
    <rPh sb="69" eb="70">
      <t>ブン</t>
    </rPh>
    <rPh sb="75" eb="77">
      <t>ソウトウ</t>
    </rPh>
    <rPh sb="79" eb="80">
      <t>ガク</t>
    </rPh>
    <phoneticPr fontId="1"/>
  </si>
  <si>
    <t>【池田温泉　本館で使用する電力調達】　予定使用電力量</t>
    <rPh sb="1" eb="3">
      <t>イケダ</t>
    </rPh>
    <rPh sb="3" eb="5">
      <t>オンセン</t>
    </rPh>
    <rPh sb="6" eb="8">
      <t>ホンカン</t>
    </rPh>
    <rPh sb="9" eb="11">
      <t>シヨウ</t>
    </rPh>
    <rPh sb="13" eb="15">
      <t>デンリョク</t>
    </rPh>
    <rPh sb="15" eb="17">
      <t>チョウタツ</t>
    </rPh>
    <rPh sb="19" eb="21">
      <t>ヨテイ</t>
    </rPh>
    <rPh sb="21" eb="23">
      <t>シヨウ</t>
    </rPh>
    <rPh sb="23" eb="25">
      <t>デンリョク</t>
    </rPh>
    <rPh sb="25" eb="26">
      <t>リョウ</t>
    </rPh>
    <phoneticPr fontId="1"/>
  </si>
  <si>
    <t>池田温泉　本館　合計金額</t>
    <rPh sb="0" eb="2">
      <t>イケダ</t>
    </rPh>
    <rPh sb="2" eb="4">
      <t>オンセン</t>
    </rPh>
    <rPh sb="5" eb="7">
      <t>ホンカン</t>
    </rPh>
    <rPh sb="8" eb="10">
      <t>ゴウケイ</t>
    </rPh>
    <rPh sb="10" eb="12">
      <t>キンガク</t>
    </rPh>
    <phoneticPr fontId="1"/>
  </si>
  <si>
    <t>※　池田温泉　本館　合計金額は、各月の電気料金（円：税込）【１円未満の端数があるときは、その端数金額を切り捨てた額】の合計金額の110分の100に相当する額とする。</t>
    <rPh sb="2" eb="4">
      <t>イケダ</t>
    </rPh>
    <rPh sb="4" eb="6">
      <t>オンセン</t>
    </rPh>
    <rPh sb="7" eb="9">
      <t>ホンカン</t>
    </rPh>
    <rPh sb="10" eb="12">
      <t>ゴウケイ</t>
    </rPh>
    <rPh sb="12" eb="14">
      <t>キンガク</t>
    </rPh>
    <rPh sb="16" eb="17">
      <t>カク</t>
    </rPh>
    <rPh sb="17" eb="18">
      <t>ツキ</t>
    </rPh>
    <rPh sb="19" eb="21">
      <t>デンキ</t>
    </rPh>
    <rPh sb="21" eb="23">
      <t>リョウキン</t>
    </rPh>
    <rPh sb="24" eb="25">
      <t>エン</t>
    </rPh>
    <rPh sb="26" eb="28">
      <t>ゼイコ</t>
    </rPh>
    <rPh sb="31" eb="32">
      <t>エン</t>
    </rPh>
    <rPh sb="32" eb="34">
      <t>ミマン</t>
    </rPh>
    <rPh sb="35" eb="37">
      <t>ハスウ</t>
    </rPh>
    <rPh sb="46" eb="48">
      <t>ハスウ</t>
    </rPh>
    <rPh sb="48" eb="50">
      <t>キンガク</t>
    </rPh>
    <rPh sb="51" eb="52">
      <t>キ</t>
    </rPh>
    <rPh sb="53" eb="54">
      <t>ス</t>
    </rPh>
    <rPh sb="56" eb="57">
      <t>ガク</t>
    </rPh>
    <rPh sb="59" eb="61">
      <t>ゴウケイ</t>
    </rPh>
    <rPh sb="61" eb="63">
      <t>キンガク</t>
    </rPh>
    <rPh sb="67" eb="68">
      <t>ブン</t>
    </rPh>
    <rPh sb="73" eb="75">
      <t>ソウトウ</t>
    </rPh>
    <rPh sb="77" eb="78">
      <t>ガク</t>
    </rPh>
    <phoneticPr fontId="1"/>
  </si>
  <si>
    <t>【池田温泉　新館で使用する電力調達】　予定使用電力量</t>
    <rPh sb="1" eb="3">
      <t>イケダ</t>
    </rPh>
    <rPh sb="3" eb="5">
      <t>オンセン</t>
    </rPh>
    <rPh sb="6" eb="8">
      <t>シンカン</t>
    </rPh>
    <rPh sb="9" eb="11">
      <t>シヨウ</t>
    </rPh>
    <rPh sb="13" eb="15">
      <t>デンリョク</t>
    </rPh>
    <rPh sb="15" eb="17">
      <t>チョウタツ</t>
    </rPh>
    <rPh sb="19" eb="21">
      <t>ヨテイ</t>
    </rPh>
    <rPh sb="21" eb="23">
      <t>シヨウ</t>
    </rPh>
    <rPh sb="23" eb="25">
      <t>デンリョク</t>
    </rPh>
    <rPh sb="25" eb="26">
      <t>リョウ</t>
    </rPh>
    <phoneticPr fontId="1"/>
  </si>
  <si>
    <t>池田温泉　新館　合計金額</t>
    <rPh sb="0" eb="2">
      <t>イケダ</t>
    </rPh>
    <rPh sb="2" eb="4">
      <t>オンセン</t>
    </rPh>
    <rPh sb="5" eb="7">
      <t>シンカン</t>
    </rPh>
    <rPh sb="8" eb="10">
      <t>ゴウケイ</t>
    </rPh>
    <rPh sb="10" eb="12">
      <t>キンガク</t>
    </rPh>
    <phoneticPr fontId="1"/>
  </si>
  <si>
    <t>※　池田温泉　新館　合計金額は、各月の電気料金（円：税込）【１円未満の端数があるときは、その端数金額を切り捨てた額】の合計金額の110分の100に相当する額とする。</t>
    <rPh sb="2" eb="4">
      <t>イケダ</t>
    </rPh>
    <rPh sb="4" eb="6">
      <t>オンセン</t>
    </rPh>
    <rPh sb="7" eb="9">
      <t>シンカン</t>
    </rPh>
    <rPh sb="10" eb="12">
      <t>ゴウケイ</t>
    </rPh>
    <rPh sb="12" eb="14">
      <t>キンガク</t>
    </rPh>
    <rPh sb="16" eb="17">
      <t>カク</t>
    </rPh>
    <rPh sb="17" eb="18">
      <t>ツキ</t>
    </rPh>
    <rPh sb="19" eb="21">
      <t>デンキ</t>
    </rPh>
    <rPh sb="21" eb="23">
      <t>リョウキン</t>
    </rPh>
    <rPh sb="24" eb="25">
      <t>エン</t>
    </rPh>
    <rPh sb="26" eb="28">
      <t>ゼイコ</t>
    </rPh>
    <rPh sb="31" eb="32">
      <t>エン</t>
    </rPh>
    <rPh sb="32" eb="34">
      <t>ミマン</t>
    </rPh>
    <rPh sb="35" eb="37">
      <t>ハスウ</t>
    </rPh>
    <rPh sb="46" eb="48">
      <t>ハスウ</t>
    </rPh>
    <rPh sb="48" eb="50">
      <t>キンガク</t>
    </rPh>
    <rPh sb="51" eb="52">
      <t>キ</t>
    </rPh>
    <rPh sb="53" eb="54">
      <t>ス</t>
    </rPh>
    <rPh sb="56" eb="57">
      <t>ガク</t>
    </rPh>
    <rPh sb="59" eb="61">
      <t>ゴウケイ</t>
    </rPh>
    <rPh sb="61" eb="63">
      <t>キンガク</t>
    </rPh>
    <rPh sb="67" eb="68">
      <t>ブン</t>
    </rPh>
    <rPh sb="73" eb="75">
      <t>ソウトウ</t>
    </rPh>
    <rPh sb="77" eb="78">
      <t>ガク</t>
    </rPh>
    <phoneticPr fontId="1"/>
  </si>
  <si>
    <t>【道の駅　池田温泉で使用する電力調達】　予定使用電力量</t>
    <rPh sb="1" eb="2">
      <t>ミチ</t>
    </rPh>
    <rPh sb="3" eb="4">
      <t>エキ</t>
    </rPh>
    <rPh sb="5" eb="7">
      <t>イケダ</t>
    </rPh>
    <rPh sb="7" eb="9">
      <t>オンセン</t>
    </rPh>
    <rPh sb="10" eb="12">
      <t>シヨウ</t>
    </rPh>
    <rPh sb="14" eb="16">
      <t>デンリョク</t>
    </rPh>
    <rPh sb="16" eb="18">
      <t>チョウタツ</t>
    </rPh>
    <rPh sb="20" eb="22">
      <t>ヨテイ</t>
    </rPh>
    <rPh sb="22" eb="24">
      <t>シヨウ</t>
    </rPh>
    <rPh sb="24" eb="26">
      <t>デンリョク</t>
    </rPh>
    <rPh sb="26" eb="27">
      <t>リョウ</t>
    </rPh>
    <phoneticPr fontId="1"/>
  </si>
  <si>
    <t>道の駅　池田温泉　合計金額</t>
    <rPh sb="0" eb="1">
      <t>ミチ</t>
    </rPh>
    <rPh sb="2" eb="3">
      <t>エキ</t>
    </rPh>
    <rPh sb="4" eb="6">
      <t>イケダ</t>
    </rPh>
    <rPh sb="6" eb="8">
      <t>オンセン</t>
    </rPh>
    <rPh sb="9" eb="11">
      <t>ゴウケイ</t>
    </rPh>
    <rPh sb="11" eb="13">
      <t>キンガク</t>
    </rPh>
    <phoneticPr fontId="1"/>
  </si>
  <si>
    <t>※　道の駅　池田温泉　合計金額は、各月の電気料金（円：税込）【１円未満の端数があるときは、その端数金額を切り捨てた額】の合計金額の110分の100に相当する額とする。</t>
    <rPh sb="2" eb="3">
      <t>ミチ</t>
    </rPh>
    <rPh sb="4" eb="5">
      <t>エキ</t>
    </rPh>
    <rPh sb="6" eb="8">
      <t>イケダ</t>
    </rPh>
    <rPh sb="8" eb="10">
      <t>オンセン</t>
    </rPh>
    <rPh sb="11" eb="13">
      <t>ゴウケイ</t>
    </rPh>
    <rPh sb="13" eb="15">
      <t>キンガク</t>
    </rPh>
    <rPh sb="17" eb="18">
      <t>カク</t>
    </rPh>
    <rPh sb="18" eb="19">
      <t>ツキ</t>
    </rPh>
    <rPh sb="20" eb="22">
      <t>デンキ</t>
    </rPh>
    <rPh sb="22" eb="24">
      <t>リョウキン</t>
    </rPh>
    <rPh sb="25" eb="26">
      <t>エン</t>
    </rPh>
    <rPh sb="27" eb="29">
      <t>ゼイコ</t>
    </rPh>
    <rPh sb="32" eb="33">
      <t>エン</t>
    </rPh>
    <rPh sb="33" eb="35">
      <t>ミマン</t>
    </rPh>
    <rPh sb="36" eb="38">
      <t>ハスウ</t>
    </rPh>
    <rPh sb="47" eb="49">
      <t>ハスウ</t>
    </rPh>
    <rPh sb="49" eb="51">
      <t>キンガク</t>
    </rPh>
    <rPh sb="52" eb="53">
      <t>キ</t>
    </rPh>
    <rPh sb="54" eb="55">
      <t>ス</t>
    </rPh>
    <rPh sb="57" eb="58">
      <t>ガク</t>
    </rPh>
    <rPh sb="60" eb="62">
      <t>ゴウケイ</t>
    </rPh>
    <rPh sb="62" eb="64">
      <t>キンガク</t>
    </rPh>
    <rPh sb="68" eb="69">
      <t>ブン</t>
    </rPh>
    <rPh sb="74" eb="76">
      <t>ソウトウ</t>
    </rPh>
    <rPh sb="78" eb="79">
      <t>ガク</t>
    </rPh>
    <phoneticPr fontId="1"/>
  </si>
  <si>
    <t>予備（円/kW/月）</t>
    <rPh sb="0" eb="2">
      <t>ヨビ</t>
    </rPh>
    <phoneticPr fontId="1"/>
  </si>
  <si>
    <t>電気料金総価（円：税抜）</t>
    <rPh sb="0" eb="2">
      <t>デンキ</t>
    </rPh>
    <rPh sb="2" eb="4">
      <t>リョウキン</t>
    </rPh>
    <rPh sb="4" eb="5">
      <t>ソウ</t>
    </rPh>
    <rPh sb="5" eb="6">
      <t>アタイ</t>
    </rPh>
    <rPh sb="7" eb="8">
      <t>エン</t>
    </rPh>
    <rPh sb="9" eb="11">
      <t>ゼイヌキ</t>
    </rPh>
    <phoneticPr fontId="1"/>
  </si>
  <si>
    <t>池田町立八幡小学校</t>
    <rPh sb="0" eb="3">
      <t>イケダチョウ</t>
    </rPh>
    <rPh sb="3" eb="4">
      <t>リツ</t>
    </rPh>
    <rPh sb="4" eb="6">
      <t>ヤワタ</t>
    </rPh>
    <rPh sb="6" eb="9">
      <t>ショウガッコウ</t>
    </rPh>
    <phoneticPr fontId="1"/>
  </si>
  <si>
    <t>【池田町立八幡小学校で使用する電力調達】　予定使用電力量</t>
    <rPh sb="5" eb="7">
      <t>ヤワタ</t>
    </rPh>
    <rPh sb="11" eb="13">
      <t>シヨウ</t>
    </rPh>
    <rPh sb="15" eb="17">
      <t>デンリョク</t>
    </rPh>
    <rPh sb="17" eb="19">
      <t>チョウタツ</t>
    </rPh>
    <rPh sb="21" eb="23">
      <t>ヨテイ</t>
    </rPh>
    <rPh sb="23" eb="25">
      <t>シヨウ</t>
    </rPh>
    <rPh sb="25" eb="27">
      <t>デンリョク</t>
    </rPh>
    <rPh sb="27" eb="28">
      <t>リョウ</t>
    </rPh>
    <phoneticPr fontId="1"/>
  </si>
  <si>
    <t>池田町立八幡小学校　合計金額</t>
    <rPh sb="4" eb="6">
      <t>ヤワタ</t>
    </rPh>
    <rPh sb="10" eb="12">
      <t>ゴウケイ</t>
    </rPh>
    <rPh sb="12" eb="14">
      <t>キンガク</t>
    </rPh>
    <phoneticPr fontId="1"/>
  </si>
  <si>
    <t>※　池田町立八幡小学校　合計金額は、各月の電気料金（円：税込）【１円未満の端数があるときは、その端数金額を切り捨てた額】の合計金額の110分の100に相当する額とする。</t>
    <rPh sb="6" eb="8">
      <t>ヤワタ</t>
    </rPh>
    <rPh sb="12" eb="14">
      <t>ゴウケイ</t>
    </rPh>
    <rPh sb="14" eb="16">
      <t>キンガク</t>
    </rPh>
    <rPh sb="18" eb="19">
      <t>カク</t>
    </rPh>
    <rPh sb="19" eb="20">
      <t>ツキ</t>
    </rPh>
    <rPh sb="21" eb="23">
      <t>デンキ</t>
    </rPh>
    <rPh sb="23" eb="25">
      <t>リョウキン</t>
    </rPh>
    <rPh sb="26" eb="27">
      <t>エン</t>
    </rPh>
    <rPh sb="28" eb="30">
      <t>ゼイコ</t>
    </rPh>
    <rPh sb="33" eb="34">
      <t>エン</t>
    </rPh>
    <rPh sb="34" eb="36">
      <t>ミマン</t>
    </rPh>
    <rPh sb="37" eb="39">
      <t>ハスウ</t>
    </rPh>
    <rPh sb="48" eb="50">
      <t>ハスウ</t>
    </rPh>
    <rPh sb="50" eb="52">
      <t>キンガク</t>
    </rPh>
    <rPh sb="53" eb="54">
      <t>キ</t>
    </rPh>
    <rPh sb="55" eb="56">
      <t>ス</t>
    </rPh>
    <rPh sb="58" eb="59">
      <t>ガク</t>
    </rPh>
    <rPh sb="61" eb="63">
      <t>ゴウケイ</t>
    </rPh>
    <rPh sb="63" eb="65">
      <t>キンガク</t>
    </rPh>
    <rPh sb="69" eb="70">
      <t>ブン</t>
    </rPh>
    <rPh sb="75" eb="77">
      <t>ソウトウ</t>
    </rPh>
    <rPh sb="79" eb="80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</si>
</sst>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);[Red]\(#,##0.00\)"/>
    <numFmt numFmtId="178" formatCode="#,##0_);[Red]\(#,##0\)"/>
    <numFmt numFmtId="179" formatCode="#,##0.0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b/>
      <sz val="18"/>
      <color theme="1"/>
      <name val="UD デジタル 教科書体 N-B"/>
      <family val="1"/>
      <charset val="128"/>
    </font>
    <font>
      <sz val="22"/>
      <color theme="1"/>
      <name val="UD デジタル 教科書体 N-B"/>
      <family val="1"/>
      <charset val="128"/>
    </font>
    <font>
      <b/>
      <sz val="16"/>
      <color theme="1"/>
      <name val="UD デジタル 教科書体 N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1" xfId="0" applyNumberFormat="1" applyFont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2" fillId="0" borderId="4" xfId="0" applyFont="1" applyBorder="1" applyAlignment="1">
      <alignment vertical="center" shrinkToFit="1"/>
    </xf>
    <xf numFmtId="0" fontId="2" fillId="0" borderId="4" xfId="0" applyFont="1" applyBorder="1">
      <alignment vertical="center"/>
    </xf>
    <xf numFmtId="178" fontId="3" fillId="0" borderId="4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3" fillId="2" borderId="1" xfId="0" applyNumberFormat="1" applyFont="1" applyFill="1" applyBorder="1">
      <alignment vertical="center"/>
    </xf>
    <xf numFmtId="176" fontId="3" fillId="0" borderId="5" xfId="0" applyNumberFormat="1" applyFont="1" applyBorder="1">
      <alignment vertical="center"/>
    </xf>
    <xf numFmtId="176" fontId="3" fillId="2" borderId="5" xfId="0" applyNumberFormat="1" applyFont="1" applyFill="1" applyBorder="1">
      <alignment vertical="center"/>
    </xf>
    <xf numFmtId="178" fontId="4" fillId="0" borderId="1" xfId="0" applyNumberFormat="1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178" fontId="5" fillId="0" borderId="1" xfId="0" applyNumberFormat="1" applyFont="1" applyBorder="1">
      <alignment vertical="center"/>
    </xf>
    <xf numFmtId="177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8" fontId="6" fillId="0" borderId="6" xfId="0" applyNumberFormat="1" applyFont="1" applyBorder="1">
      <alignment vertical="center"/>
    </xf>
    <xf numFmtId="0" fontId="7" fillId="0" borderId="0" xfId="0" applyFont="1">
      <alignment vertical="center"/>
    </xf>
    <xf numFmtId="176" fontId="4" fillId="0" borderId="7" xfId="0" applyNumberFormat="1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0" xfId="0" applyFont="1">
      <alignment vertical="center"/>
    </xf>
    <xf numFmtId="176" fontId="4" fillId="0" borderId="0" xfId="0" applyNumberFormat="1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176" fontId="5" fillId="0" borderId="7" xfId="0" applyNumberFormat="1" applyFont="1" applyBorder="1" applyAlignment="1" applyProtection="1">
      <alignment horizontal="left" vertical="center"/>
      <protection locked="0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right" vertical="center"/>
    </xf>
    <xf numFmtId="178" fontId="3" fillId="0" borderId="0" xfId="0" applyNumberFormat="1" applyFont="1">
      <alignment vertical="center"/>
    </xf>
    <xf numFmtId="179" fontId="2" fillId="0" borderId="9" xfId="0" applyNumberFormat="1" applyFont="1" applyBorder="1" applyProtection="1">
      <alignment vertical="center"/>
      <protection locked="0"/>
    </xf>
    <xf numFmtId="0" fontId="2" fillId="0" borderId="10" xfId="0" applyFont="1" applyBorder="1">
      <alignment vertical="center"/>
    </xf>
    <xf numFmtId="179" fontId="2" fillId="0" borderId="6" xfId="0" applyNumberFormat="1" applyFont="1" applyBorder="1" applyProtection="1">
      <alignment vertical="center"/>
      <protection locked="0"/>
    </xf>
    <xf numFmtId="179" fontId="2" fillId="3" borderId="11" xfId="0" applyNumberFormat="1" applyFont="1" applyFill="1" applyBorder="1" applyProtection="1">
      <alignment vertical="center"/>
      <protection locked="0"/>
    </xf>
    <xf numFmtId="0" fontId="2" fillId="3" borderId="10" xfId="0" applyFont="1" applyFill="1" applyBorder="1">
      <alignment vertical="center"/>
    </xf>
    <xf numFmtId="179" fontId="2" fillId="4" borderId="6" xfId="0" applyNumberFormat="1" applyFont="1" applyFill="1" applyBorder="1" applyProtection="1">
      <alignment vertical="center"/>
      <protection locked="0"/>
    </xf>
    <xf numFmtId="0" fontId="2" fillId="4" borderId="10" xfId="0" applyFont="1" applyFill="1" applyBorder="1">
      <alignment vertical="center"/>
    </xf>
    <xf numFmtId="179" fontId="2" fillId="0" borderId="12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 shrinkToFit="1"/>
    </xf>
    <xf numFmtId="178" fontId="2" fillId="0" borderId="4" xfId="0" applyNumberFormat="1" applyFont="1" applyBorder="1">
      <alignment vertical="center"/>
    </xf>
    <xf numFmtId="178" fontId="2" fillId="0" borderId="1" xfId="0" applyNumberFormat="1" applyFont="1" applyBorder="1">
      <alignment vertical="center"/>
    </xf>
    <xf numFmtId="178" fontId="2" fillId="3" borderId="1" xfId="0" applyNumberFormat="1" applyFont="1" applyFill="1" applyBorder="1">
      <alignment vertical="center"/>
    </xf>
    <xf numFmtId="178" fontId="2" fillId="4" borderId="5" xfId="0" applyNumberFormat="1" applyFont="1" applyFill="1" applyBorder="1">
      <alignment vertical="center"/>
    </xf>
    <xf numFmtId="178" fontId="2" fillId="0" borderId="12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178" fontId="2" fillId="0" borderId="5" xfId="0" applyNumberFormat="1" applyFont="1" applyBorder="1">
      <alignment vertical="center"/>
    </xf>
    <xf numFmtId="178" fontId="2" fillId="3" borderId="5" xfId="0" applyNumberFormat="1" applyFont="1" applyFill="1" applyBorder="1">
      <alignment vertical="center"/>
    </xf>
    <xf numFmtId="178" fontId="2" fillId="4" borderId="1" xfId="0" applyNumberFormat="1" applyFont="1" applyFill="1" applyBorder="1">
      <alignment vertical="center"/>
    </xf>
    <xf numFmtId="178" fontId="2" fillId="0" borderId="0" xfId="0" applyNumberFormat="1" applyFont="1">
      <alignment vertical="center"/>
    </xf>
    <xf numFmtId="179" fontId="2" fillId="0" borderId="16" xfId="0" applyNumberFormat="1" applyFont="1" applyBorder="1" applyProtection="1">
      <alignment vertical="center"/>
      <protection locked="0"/>
    </xf>
    <xf numFmtId="179" fontId="2" fillId="3" borderId="6" xfId="0" applyNumberFormat="1" applyFont="1" applyFill="1" applyBorder="1" applyProtection="1">
      <alignment vertical="center"/>
      <protection locked="0"/>
    </xf>
    <xf numFmtId="179" fontId="2" fillId="0" borderId="12" xfId="0" applyNumberFormat="1" applyFont="1" applyBorder="1" applyProtection="1">
      <alignment vertical="center"/>
      <protection locked="0"/>
    </xf>
    <xf numFmtId="179" fontId="2" fillId="0" borderId="6" xfId="0" applyNumberFormat="1" applyFont="1" applyBorder="1">
      <alignment vertical="center"/>
    </xf>
    <xf numFmtId="179" fontId="2" fillId="0" borderId="16" xfId="0" applyNumberFormat="1" applyFont="1" applyBorder="1">
      <alignment vertical="center"/>
    </xf>
    <xf numFmtId="179" fontId="2" fillId="3" borderId="6" xfId="0" applyNumberFormat="1" applyFont="1" applyFill="1" applyBorder="1">
      <alignment vertical="center"/>
    </xf>
    <xf numFmtId="179" fontId="2" fillId="4" borderId="6" xfId="0" applyNumberFormat="1" applyFont="1" applyFill="1" applyBorder="1">
      <alignment vertical="center"/>
    </xf>
    <xf numFmtId="176" fontId="3" fillId="2" borderId="22" xfId="0" applyNumberFormat="1" applyFont="1" applyFill="1" applyBorder="1">
      <alignment vertical="center"/>
    </xf>
    <xf numFmtId="176" fontId="3" fillId="0" borderId="22" xfId="0" applyNumberFormat="1" applyFont="1" applyBorder="1">
      <alignment vertical="center"/>
    </xf>
    <xf numFmtId="179" fontId="2" fillId="0" borderId="23" xfId="0" applyNumberFormat="1" applyFont="1" applyBorder="1" applyProtection="1">
      <alignment vertical="center"/>
      <protection locked="0"/>
    </xf>
    <xf numFmtId="177" fontId="2" fillId="0" borderId="0" xfId="0" applyNumberFormat="1" applyFo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178" fontId="3" fillId="2" borderId="5" xfId="0" applyNumberFormat="1" applyFont="1" applyFill="1" applyBorder="1">
      <alignment vertical="center"/>
    </xf>
    <xf numFmtId="178" fontId="3" fillId="2" borderId="22" xfId="0" applyNumberFormat="1" applyFont="1" applyFill="1" applyBorder="1">
      <alignment vertical="center"/>
    </xf>
    <xf numFmtId="178" fontId="3" fillId="0" borderId="0" xfId="0" applyNumberFormat="1" applyFont="1" applyFill="1" applyBorder="1">
      <alignment vertical="center"/>
    </xf>
    <xf numFmtId="178" fontId="3" fillId="0" borderId="24" xfId="0" applyNumberFormat="1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2" fillId="0" borderId="13" xfId="0" applyFont="1" applyBorder="1" applyAlignment="1">
      <alignment horizontal="center" vertical="center"/>
    </xf>
    <xf numFmtId="178" fontId="2" fillId="0" borderId="0" xfId="0" applyNumberFormat="1" applyFont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178" fontId="2" fillId="0" borderId="13" xfId="0" applyNumberFormat="1" applyFont="1" applyBorder="1" applyAlignment="1">
      <alignment horizontal="center" vertical="center"/>
    </xf>
    <xf numFmtId="178" fontId="2" fillId="0" borderId="10" xfId="0" applyNumberFormat="1" applyFont="1" applyBorder="1" applyAlignment="1">
      <alignment horizontal="center" vertical="center"/>
    </xf>
    <xf numFmtId="178" fontId="2" fillId="0" borderId="17" xfId="0" applyNumberFormat="1" applyFont="1" applyBorder="1" applyAlignment="1">
      <alignment horizontal="center" vertical="center"/>
    </xf>
    <xf numFmtId="178" fontId="8" fillId="0" borderId="14" xfId="0" applyNumberFormat="1" applyFont="1" applyBorder="1" applyAlignment="1">
      <alignment horizontal="center" vertical="center"/>
    </xf>
    <xf numFmtId="178" fontId="8" fillId="0" borderId="15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 shrinkToFit="1"/>
    </xf>
    <xf numFmtId="178" fontId="2" fillId="0" borderId="8" xfId="0" applyNumberFormat="1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178" fontId="2" fillId="0" borderId="17" xfId="0" applyNumberFormat="1" applyFont="1" applyBorder="1" applyAlignment="1">
      <alignment horizontal="center" vertical="center" shrinkToFit="1"/>
    </xf>
    <xf numFmtId="178" fontId="8" fillId="0" borderId="20" xfId="0" applyNumberFormat="1" applyFont="1" applyBorder="1" applyAlignment="1">
      <alignment horizontal="center" vertical="center"/>
    </xf>
    <xf numFmtId="178" fontId="8" fillId="0" borderId="2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32"/>
  <sheetViews>
    <sheetView tabSelected="1" view="pageBreakPreview" zoomScale="60" zoomScaleNormal="70" workbookViewId="0">
      <selection activeCell="E4" sqref="E4"/>
    </sheetView>
  </sheetViews>
  <sheetFormatPr defaultColWidth="9" defaultRowHeight="15" x14ac:dyDescent="0.4"/>
  <cols>
    <col min="1" max="2" width="9" style="1"/>
    <col min="3" max="3" width="27.75" style="1" customWidth="1"/>
    <col min="4" max="4" width="11.875" style="1" customWidth="1"/>
    <col min="5" max="5" width="18.75" style="1" customWidth="1"/>
    <col min="6" max="6" width="21.5" style="1" bestFit="1" customWidth="1"/>
    <col min="7" max="12" width="14.875" style="1" customWidth="1"/>
    <col min="13" max="13" width="23.75" style="1" customWidth="1"/>
    <col min="14" max="16384" width="9" style="1"/>
  </cols>
  <sheetData>
    <row r="2" spans="2:13" ht="30" customHeight="1" x14ac:dyDescent="0.4">
      <c r="B2" s="23" t="s">
        <v>14</v>
      </c>
      <c r="G2" s="66"/>
      <c r="I2" s="24" t="s">
        <v>15</v>
      </c>
      <c r="J2" s="24"/>
      <c r="K2" s="24"/>
      <c r="L2" s="25"/>
      <c r="M2" s="30"/>
    </row>
    <row r="3" spans="2:13" ht="24.95" customHeight="1" x14ac:dyDescent="0.4">
      <c r="B3" s="26"/>
      <c r="G3" s="66"/>
      <c r="I3" s="27"/>
      <c r="J3" s="27"/>
      <c r="K3" s="27"/>
      <c r="L3" s="28"/>
    </row>
    <row r="4" spans="2:13" ht="30" customHeight="1" x14ac:dyDescent="0.4">
      <c r="B4" s="26"/>
      <c r="G4" s="66"/>
      <c r="I4" s="24" t="s">
        <v>16</v>
      </c>
      <c r="J4" s="24"/>
      <c r="K4" s="24"/>
      <c r="L4" s="25"/>
      <c r="M4" s="30"/>
    </row>
    <row r="5" spans="2:13" ht="24.95" customHeight="1" x14ac:dyDescent="0.4">
      <c r="B5" s="26"/>
      <c r="G5" s="66"/>
      <c r="I5" s="27"/>
      <c r="J5" s="27"/>
      <c r="K5" s="27"/>
      <c r="L5" s="28"/>
    </row>
    <row r="6" spans="2:13" ht="30" customHeight="1" x14ac:dyDescent="0.4">
      <c r="G6" s="66"/>
      <c r="I6" s="24" t="s">
        <v>17</v>
      </c>
      <c r="J6" s="24" t="s">
        <v>18</v>
      </c>
      <c r="K6" s="29" t="s">
        <v>19</v>
      </c>
      <c r="L6" s="29"/>
      <c r="M6" s="31" t="s">
        <v>20</v>
      </c>
    </row>
    <row r="7" spans="2:13" ht="30" customHeight="1" x14ac:dyDescent="0.4"/>
    <row r="8" spans="2:13" ht="21.75" customHeight="1" x14ac:dyDescent="0.4">
      <c r="B8" s="78" t="s">
        <v>0</v>
      </c>
      <c r="C8" s="84" t="s">
        <v>1</v>
      </c>
      <c r="D8" s="81" t="s">
        <v>4</v>
      </c>
      <c r="E8" s="81" t="s">
        <v>2</v>
      </c>
      <c r="F8" s="84" t="s">
        <v>3</v>
      </c>
      <c r="G8" s="84"/>
      <c r="H8" s="84"/>
      <c r="I8" s="84"/>
      <c r="J8" s="84"/>
      <c r="K8" s="84"/>
      <c r="L8" s="84"/>
      <c r="M8" s="85" t="s">
        <v>13</v>
      </c>
    </row>
    <row r="9" spans="2:13" ht="21.75" customHeight="1" x14ac:dyDescent="0.4">
      <c r="B9" s="79"/>
      <c r="C9" s="84"/>
      <c r="D9" s="79"/>
      <c r="E9" s="82"/>
      <c r="F9" s="87" t="s">
        <v>8</v>
      </c>
      <c r="G9" s="88"/>
      <c r="H9" s="86" t="s">
        <v>9</v>
      </c>
      <c r="I9" s="86"/>
      <c r="J9" s="86"/>
      <c r="K9" s="86"/>
      <c r="L9" s="86"/>
      <c r="M9" s="85"/>
    </row>
    <row r="10" spans="2:13" ht="21.75" customHeight="1" x14ac:dyDescent="0.4">
      <c r="B10" s="80"/>
      <c r="C10" s="84"/>
      <c r="D10" s="80"/>
      <c r="E10" s="83"/>
      <c r="F10" s="4" t="s">
        <v>10</v>
      </c>
      <c r="G10" s="67" t="s">
        <v>123</v>
      </c>
      <c r="H10" s="2" t="s">
        <v>11</v>
      </c>
      <c r="I10" s="3" t="s">
        <v>12</v>
      </c>
      <c r="J10" s="2" t="s">
        <v>5</v>
      </c>
      <c r="K10" s="3" t="s">
        <v>6</v>
      </c>
      <c r="L10" s="2" t="s">
        <v>7</v>
      </c>
      <c r="M10" s="85"/>
    </row>
    <row r="11" spans="2:13" ht="25.5" customHeight="1" x14ac:dyDescent="0.4">
      <c r="B11" s="6">
        <v>1</v>
      </c>
      <c r="C11" s="7" t="s">
        <v>46</v>
      </c>
      <c r="D11" s="9">
        <v>64</v>
      </c>
      <c r="E11" s="9">
        <f>'1池田町立温知保育園'!D27</f>
        <v>76042</v>
      </c>
      <c r="F11" s="10">
        <f>'1池田町立温知保育園'!F6</f>
        <v>0</v>
      </c>
      <c r="G11" s="68"/>
      <c r="H11" s="11">
        <f>'1池田町立温知保育園'!F8</f>
        <v>0</v>
      </c>
      <c r="I11" s="12">
        <f>'1池田町立温知保育園'!F9</f>
        <v>0</v>
      </c>
      <c r="J11" s="13"/>
      <c r="K11" s="14"/>
      <c r="L11" s="13"/>
      <c r="M11" s="15">
        <f>'1池田町立温知保育園'!J28</f>
        <v>0</v>
      </c>
    </row>
    <row r="12" spans="2:13" ht="25.5" customHeight="1" x14ac:dyDescent="0.4">
      <c r="B12" s="6">
        <v>2</v>
      </c>
      <c r="C12" s="7" t="s">
        <v>47</v>
      </c>
      <c r="D12" s="9">
        <v>158</v>
      </c>
      <c r="E12" s="9">
        <f>'2池田町立温知小学校'!D27</f>
        <v>232119</v>
      </c>
      <c r="F12" s="10">
        <f>'2池田町立温知小学校'!F6</f>
        <v>0</v>
      </c>
      <c r="G12" s="68"/>
      <c r="H12" s="11">
        <f>'2池田町立温知小学校'!F8</f>
        <v>0</v>
      </c>
      <c r="I12" s="12">
        <f>'2池田町立温知小学校'!F9</f>
        <v>0</v>
      </c>
      <c r="J12" s="13"/>
      <c r="K12" s="14"/>
      <c r="L12" s="13"/>
      <c r="M12" s="15">
        <f>'2池田町立温知小学校'!J28</f>
        <v>0</v>
      </c>
    </row>
    <row r="13" spans="2:13" ht="25.5" customHeight="1" x14ac:dyDescent="0.4">
      <c r="B13" s="6">
        <v>3</v>
      </c>
      <c r="C13" s="7" t="s">
        <v>48</v>
      </c>
      <c r="D13" s="9">
        <v>168</v>
      </c>
      <c r="E13" s="9">
        <f>'3池田町立池田小学校'!D27</f>
        <v>210460</v>
      </c>
      <c r="F13" s="10">
        <f>'3池田町立池田小学校'!F6</f>
        <v>0</v>
      </c>
      <c r="G13" s="68"/>
      <c r="H13" s="11">
        <f>'3池田町立池田小学校'!F8</f>
        <v>0</v>
      </c>
      <c r="I13" s="12">
        <f>'3池田町立池田小学校'!F9</f>
        <v>0</v>
      </c>
      <c r="J13" s="13"/>
      <c r="K13" s="14"/>
      <c r="L13" s="13"/>
      <c r="M13" s="15">
        <f>'3池田町立池田小学校'!J28</f>
        <v>0</v>
      </c>
    </row>
    <row r="14" spans="2:13" ht="25.5" customHeight="1" x14ac:dyDescent="0.4">
      <c r="B14" s="6">
        <v>4</v>
      </c>
      <c r="C14" s="7" t="s">
        <v>49</v>
      </c>
      <c r="D14" s="9">
        <v>53</v>
      </c>
      <c r="E14" s="9">
        <f>'4池田町立宮地小学校'!D27</f>
        <v>65881</v>
      </c>
      <c r="F14" s="10">
        <f>'4池田町立宮地小学校'!F6</f>
        <v>0</v>
      </c>
      <c r="G14" s="68"/>
      <c r="H14" s="11">
        <f>'4池田町立宮地小学校'!F8</f>
        <v>0</v>
      </c>
      <c r="I14" s="12">
        <f>'4池田町立宮地小学校'!F9</f>
        <v>0</v>
      </c>
      <c r="J14" s="13"/>
      <c r="K14" s="14"/>
      <c r="L14" s="13"/>
      <c r="M14" s="15">
        <f>'4池田町立宮地小学校'!J28</f>
        <v>0</v>
      </c>
    </row>
    <row r="15" spans="2:13" ht="25.5" customHeight="1" x14ac:dyDescent="0.4">
      <c r="B15" s="6">
        <v>5</v>
      </c>
      <c r="C15" s="7" t="s">
        <v>125</v>
      </c>
      <c r="D15" s="9">
        <v>60</v>
      </c>
      <c r="E15" s="9">
        <f>'5池田町立八幡小学校'!D27</f>
        <v>100350</v>
      </c>
      <c r="F15" s="10">
        <f>'5池田町立八幡小学校'!F6</f>
        <v>0</v>
      </c>
      <c r="G15" s="68"/>
      <c r="H15" s="11">
        <f>'5池田町立八幡小学校'!F8</f>
        <v>0</v>
      </c>
      <c r="I15" s="12">
        <f>'5池田町立八幡小学校'!F9</f>
        <v>0</v>
      </c>
      <c r="J15" s="13"/>
      <c r="K15" s="14"/>
      <c r="L15" s="13"/>
      <c r="M15" s="15">
        <f>'5池田町立八幡小学校'!J28</f>
        <v>0</v>
      </c>
    </row>
    <row r="16" spans="2:13" ht="25.5" customHeight="1" x14ac:dyDescent="0.4">
      <c r="B16" s="6">
        <v>6</v>
      </c>
      <c r="C16" s="16" t="s">
        <v>50</v>
      </c>
      <c r="D16" s="9">
        <v>60</v>
      </c>
      <c r="E16" s="9">
        <f>'6池田町図書館'!D27</f>
        <v>110542</v>
      </c>
      <c r="F16" s="10">
        <f>'6池田町図書館'!F6</f>
        <v>0</v>
      </c>
      <c r="G16" s="68"/>
      <c r="H16" s="11">
        <f>'6池田町図書館'!F8</f>
        <v>0</v>
      </c>
      <c r="I16" s="12">
        <f>'6池田町図書館'!F9</f>
        <v>0</v>
      </c>
      <c r="J16" s="13"/>
      <c r="K16" s="14"/>
      <c r="L16" s="13"/>
      <c r="M16" s="15">
        <f>'6池田町図書館'!J28</f>
        <v>0</v>
      </c>
    </row>
    <row r="17" spans="2:13" ht="25.5" customHeight="1" x14ac:dyDescent="0.4">
      <c r="B17" s="6">
        <v>7</v>
      </c>
      <c r="C17" s="16" t="s">
        <v>51</v>
      </c>
      <c r="D17" s="9">
        <v>34</v>
      </c>
      <c r="E17" s="9">
        <f>'7池田町宮地公民館'!D27</f>
        <v>13654</v>
      </c>
      <c r="F17" s="10">
        <f>'7池田町宮地公民館'!F6</f>
        <v>0</v>
      </c>
      <c r="G17" s="68"/>
      <c r="H17" s="11">
        <f>'7池田町宮地公民館'!F8</f>
        <v>0</v>
      </c>
      <c r="I17" s="12">
        <f>'7池田町宮地公民館'!F9</f>
        <v>0</v>
      </c>
      <c r="J17" s="13"/>
      <c r="K17" s="14"/>
      <c r="L17" s="13"/>
      <c r="M17" s="15">
        <f>'7池田町宮地公民館'!J28</f>
        <v>0</v>
      </c>
    </row>
    <row r="18" spans="2:13" ht="25.5" customHeight="1" x14ac:dyDescent="0.4">
      <c r="B18" s="6">
        <v>8</v>
      </c>
      <c r="C18" s="16" t="s">
        <v>52</v>
      </c>
      <c r="D18" s="9">
        <v>53</v>
      </c>
      <c r="E18" s="9">
        <f>'8池田町養基公民館'!D27</f>
        <v>26952</v>
      </c>
      <c r="F18" s="10">
        <f>'8池田町養基公民館'!F6</f>
        <v>0</v>
      </c>
      <c r="G18" s="68"/>
      <c r="H18" s="11">
        <f>'8池田町養基公民館'!F8</f>
        <v>0</v>
      </c>
      <c r="I18" s="12">
        <f>'8池田町養基公民館'!F9</f>
        <v>0</v>
      </c>
      <c r="J18" s="13"/>
      <c r="K18" s="14"/>
      <c r="L18" s="13"/>
      <c r="M18" s="15">
        <f>'8池田町養基公民館'!J28</f>
        <v>0</v>
      </c>
    </row>
    <row r="19" spans="2:13" ht="25.5" customHeight="1" x14ac:dyDescent="0.4">
      <c r="B19" s="6">
        <v>9</v>
      </c>
      <c r="C19" s="16" t="s">
        <v>53</v>
      </c>
      <c r="D19" s="9">
        <v>51</v>
      </c>
      <c r="E19" s="9">
        <f>'9池田町中公民館'!D27</f>
        <v>36742</v>
      </c>
      <c r="F19" s="10">
        <f>'9池田町中公民館'!F6</f>
        <v>0</v>
      </c>
      <c r="G19" s="68"/>
      <c r="H19" s="11">
        <f>'9池田町中公民館'!F8</f>
        <v>0</v>
      </c>
      <c r="I19" s="12">
        <f>'9池田町中公民館'!F9</f>
        <v>0</v>
      </c>
      <c r="J19" s="13"/>
      <c r="K19" s="14"/>
      <c r="L19" s="13"/>
      <c r="M19" s="15">
        <f>'9池田町中公民館'!J28</f>
        <v>0</v>
      </c>
    </row>
    <row r="20" spans="2:13" ht="25.5" customHeight="1" x14ac:dyDescent="0.4">
      <c r="B20" s="6">
        <v>10</v>
      </c>
      <c r="C20" s="16" t="s">
        <v>54</v>
      </c>
      <c r="D20" s="9">
        <v>46</v>
      </c>
      <c r="E20" s="9">
        <f>'10池田町八幡公民館'!D27</f>
        <v>16177</v>
      </c>
      <c r="F20" s="10">
        <f>'10池田町八幡公民館'!F6</f>
        <v>0</v>
      </c>
      <c r="G20" s="68"/>
      <c r="H20" s="11">
        <f>'10池田町八幡公民館'!F8</f>
        <v>0</v>
      </c>
      <c r="I20" s="12">
        <f>'10池田町八幡公民館'!F9</f>
        <v>0</v>
      </c>
      <c r="J20" s="13"/>
      <c r="K20" s="14"/>
      <c r="L20" s="13"/>
      <c r="M20" s="15">
        <f>'10池田町八幡公民館'!J28</f>
        <v>0</v>
      </c>
    </row>
    <row r="21" spans="2:13" ht="25.5" customHeight="1" x14ac:dyDescent="0.4">
      <c r="B21" s="6">
        <v>11</v>
      </c>
      <c r="C21" s="16" t="s">
        <v>55</v>
      </c>
      <c r="D21" s="9">
        <v>73</v>
      </c>
      <c r="E21" s="9">
        <f>'11池田町保健センター'!D27</f>
        <v>71323</v>
      </c>
      <c r="F21" s="10">
        <f>'11池田町保健センター'!F6</f>
        <v>0</v>
      </c>
      <c r="G21" s="68"/>
      <c r="H21" s="11">
        <f>'11池田町保健センター'!F8</f>
        <v>0</v>
      </c>
      <c r="I21" s="12">
        <f>'11池田町保健センター'!F9</f>
        <v>0</v>
      </c>
      <c r="J21" s="13"/>
      <c r="K21" s="14"/>
      <c r="L21" s="13"/>
      <c r="M21" s="15">
        <f>'11池田町保健センター'!J28</f>
        <v>0</v>
      </c>
    </row>
    <row r="22" spans="2:13" ht="25.5" customHeight="1" x14ac:dyDescent="0.4">
      <c r="B22" s="6">
        <v>12</v>
      </c>
      <c r="C22" s="16" t="s">
        <v>56</v>
      </c>
      <c r="D22" s="9">
        <v>66</v>
      </c>
      <c r="E22" s="9">
        <f>'12池田町総合体育館'!D27</f>
        <v>140292</v>
      </c>
      <c r="F22" s="10">
        <f>'12池田町総合体育館'!F6</f>
        <v>0</v>
      </c>
      <c r="G22" s="68"/>
      <c r="H22" s="11">
        <f>'12池田町総合体育館'!F8</f>
        <v>0</v>
      </c>
      <c r="I22" s="12">
        <f>'12池田町総合体育館'!F9</f>
        <v>0</v>
      </c>
      <c r="J22" s="13"/>
      <c r="K22" s="14"/>
      <c r="L22" s="13"/>
      <c r="M22" s="15">
        <f>'12池田町総合体育館'!J28</f>
        <v>0</v>
      </c>
    </row>
    <row r="23" spans="2:13" ht="25.5" customHeight="1" x14ac:dyDescent="0.4">
      <c r="B23" s="6">
        <v>13</v>
      </c>
      <c r="C23" s="16" t="s">
        <v>57</v>
      </c>
      <c r="D23" s="9">
        <v>358</v>
      </c>
      <c r="E23" s="9">
        <f>'13池田町役場庁舎・中央公民館'!D27</f>
        <v>671572</v>
      </c>
      <c r="F23" s="10">
        <f>'13池田町役場庁舎・中央公民館'!F6</f>
        <v>0</v>
      </c>
      <c r="G23" s="68"/>
      <c r="H23" s="11">
        <f>'13池田町役場庁舎・中央公民館'!F8</f>
        <v>0</v>
      </c>
      <c r="I23" s="12">
        <f>'13池田町役場庁舎・中央公民館'!F9</f>
        <v>0</v>
      </c>
      <c r="J23" s="13"/>
      <c r="K23" s="14"/>
      <c r="L23" s="13"/>
      <c r="M23" s="15">
        <f>'13池田町役場庁舎・中央公民館'!J28</f>
        <v>0</v>
      </c>
    </row>
    <row r="24" spans="2:13" ht="25.5" customHeight="1" x14ac:dyDescent="0.4">
      <c r="B24" s="6">
        <v>14</v>
      </c>
      <c r="C24" s="16" t="s">
        <v>58</v>
      </c>
      <c r="D24" s="9">
        <v>106</v>
      </c>
      <c r="E24" s="9">
        <f>'14池田町グランド'!D27</f>
        <v>16388</v>
      </c>
      <c r="F24" s="10">
        <f>'14池田町グランド'!F6</f>
        <v>0</v>
      </c>
      <c r="G24" s="68"/>
      <c r="H24" s="11">
        <f>'14池田町グランド'!F8</f>
        <v>0</v>
      </c>
      <c r="I24" s="12">
        <f>'14池田町グランド'!F9</f>
        <v>0</v>
      </c>
      <c r="J24" s="13"/>
      <c r="K24" s="14"/>
      <c r="L24" s="13"/>
      <c r="M24" s="15">
        <f>'14池田町グランド'!J28</f>
        <v>0</v>
      </c>
    </row>
    <row r="25" spans="2:13" ht="25.5" customHeight="1" x14ac:dyDescent="0.4">
      <c r="B25" s="6">
        <v>15</v>
      </c>
      <c r="C25" s="16" t="s">
        <v>59</v>
      </c>
      <c r="D25" s="9">
        <v>207</v>
      </c>
      <c r="E25" s="9">
        <f>'15池田町立池田中学校'!D27</f>
        <v>244087</v>
      </c>
      <c r="F25" s="10">
        <f>'15池田町立池田中学校'!F6</f>
        <v>0</v>
      </c>
      <c r="G25" s="68"/>
      <c r="H25" s="11">
        <f>'15池田町立池田中学校'!F8</f>
        <v>0</v>
      </c>
      <c r="I25" s="12">
        <f>'15池田町立池田中学校'!F9</f>
        <v>0</v>
      </c>
      <c r="J25" s="13"/>
      <c r="K25" s="14"/>
      <c r="L25" s="13"/>
      <c r="M25" s="15">
        <f>'15池田町立池田中学校'!J28</f>
        <v>0</v>
      </c>
    </row>
    <row r="26" spans="2:13" ht="25.5" customHeight="1" x14ac:dyDescent="0.4">
      <c r="B26" s="6">
        <v>16</v>
      </c>
      <c r="C26" s="16" t="s">
        <v>60</v>
      </c>
      <c r="D26" s="9">
        <v>102</v>
      </c>
      <c r="E26" s="9">
        <f>'16池田温泉　本館'!D27</f>
        <v>362677</v>
      </c>
      <c r="F26" s="10">
        <f>'16池田温泉　本館'!F6</f>
        <v>0</v>
      </c>
      <c r="G26" s="68"/>
      <c r="H26" s="11">
        <f>'16池田温泉　本館'!F8</f>
        <v>0</v>
      </c>
      <c r="I26" s="12">
        <f>'16池田温泉　本館'!F9</f>
        <v>0</v>
      </c>
      <c r="J26" s="13"/>
      <c r="K26" s="14"/>
      <c r="L26" s="13"/>
      <c r="M26" s="15">
        <f>'16池田温泉　本館'!J28</f>
        <v>0</v>
      </c>
    </row>
    <row r="27" spans="2:13" ht="25.5" customHeight="1" x14ac:dyDescent="0.4">
      <c r="B27" s="6">
        <v>17</v>
      </c>
      <c r="C27" s="16" t="s">
        <v>61</v>
      </c>
      <c r="D27" s="9">
        <v>136</v>
      </c>
      <c r="E27" s="9">
        <f>'17池田温泉　新館'!D27</f>
        <v>421192</v>
      </c>
      <c r="F27" s="10">
        <f>'17池田温泉　新館'!F6</f>
        <v>0</v>
      </c>
      <c r="G27" s="68"/>
      <c r="H27" s="11">
        <f>'17池田温泉　新館'!F8</f>
        <v>0</v>
      </c>
      <c r="I27" s="12">
        <f>'17池田温泉　新館'!F9</f>
        <v>0</v>
      </c>
      <c r="J27" s="13"/>
      <c r="K27" s="14"/>
      <c r="L27" s="13"/>
      <c r="M27" s="15">
        <f>'17池田温泉　新館'!J28</f>
        <v>0</v>
      </c>
    </row>
    <row r="28" spans="2:13" ht="25.5" customHeight="1" thickBot="1" x14ac:dyDescent="0.45">
      <c r="B28" s="6">
        <v>18</v>
      </c>
      <c r="C28" s="16" t="s">
        <v>62</v>
      </c>
      <c r="D28" s="9">
        <v>87</v>
      </c>
      <c r="E28" s="9">
        <f>'18道の駅　池田温泉'!D27</f>
        <v>247180</v>
      </c>
      <c r="F28" s="10">
        <f>'18道の駅　池田温泉'!F6</f>
        <v>0</v>
      </c>
      <c r="G28" s="69"/>
      <c r="H28" s="11">
        <f>'18道の駅　池田温泉'!F8</f>
        <v>0</v>
      </c>
      <c r="I28" s="12">
        <f>'18道の駅　池田温泉'!F9</f>
        <v>0</v>
      </c>
      <c r="J28" s="13"/>
      <c r="K28" s="63"/>
      <c r="L28" s="64"/>
      <c r="M28" s="15">
        <f>'18道の駅　池田温泉'!J28</f>
        <v>0</v>
      </c>
    </row>
    <row r="29" spans="2:13" ht="45" customHeight="1" thickBot="1" x14ac:dyDescent="0.45">
      <c r="D29" s="18"/>
      <c r="E29" s="19">
        <f>SUM(E11:E28)</f>
        <v>3063630</v>
      </c>
      <c r="F29" s="20"/>
      <c r="G29" s="71"/>
      <c r="H29" s="21"/>
      <c r="I29" s="21"/>
      <c r="J29" s="21"/>
      <c r="K29" s="76" t="s">
        <v>124</v>
      </c>
      <c r="L29" s="77"/>
      <c r="M29" s="22">
        <f>SUM(M11:M28)</f>
        <v>0</v>
      </c>
    </row>
    <row r="30" spans="2:13" ht="15.75" x14ac:dyDescent="0.4">
      <c r="G30" s="70"/>
    </row>
    <row r="31" spans="2:13" ht="15.75" x14ac:dyDescent="0.4">
      <c r="G31" s="70"/>
    </row>
    <row r="32" spans="2:13" ht="15.75" x14ac:dyDescent="0.4">
      <c r="G32" s="18"/>
    </row>
  </sheetData>
  <protectedRanges>
    <protectedRange sqref="I2:L6" name="範囲1"/>
  </protectedRanges>
  <mergeCells count="9">
    <mergeCell ref="K29:L29"/>
    <mergeCell ref="B8:B10"/>
    <mergeCell ref="E8:E10"/>
    <mergeCell ref="F8:L8"/>
    <mergeCell ref="M8:M10"/>
    <mergeCell ref="H9:L9"/>
    <mergeCell ref="D8:D10"/>
    <mergeCell ref="C8:C10"/>
    <mergeCell ref="F9:G9"/>
  </mergeCells>
  <phoneticPr fontId="1"/>
  <pageMargins left="0.70866141732283472" right="0.70866141732283472" top="0.74803149606299213" bottom="0.74803149606299213" header="0.31496062992125984" footer="0.31496062992125984"/>
  <pageSetup paperSize="9" scale="57" orientation="landscape" verticalDpi="0" r:id="rId1"/>
  <headerFooter>
    <oddHeader>&amp;R&amp;"UD デジタル 教科書体 N-B,太字"&amp;14別紙２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K38"/>
  <sheetViews>
    <sheetView view="pageBreakPreview" topLeftCell="A10" zoomScale="80" zoomScaleNormal="100" zoomScaleSheetLayoutView="80" workbookViewId="0">
      <selection activeCell="C28" sqref="C28"/>
    </sheetView>
  </sheetViews>
  <sheetFormatPr defaultColWidth="9" defaultRowHeight="1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89" t="s">
        <v>79</v>
      </c>
      <c r="B2" s="89"/>
      <c r="C2" s="89"/>
      <c r="D2" s="89"/>
      <c r="E2" s="89"/>
      <c r="F2" s="89"/>
      <c r="G2" s="32">
        <f>D27</f>
        <v>36742</v>
      </c>
      <c r="H2" s="1" t="s">
        <v>21</v>
      </c>
    </row>
    <row r="3" spans="1:11" ht="21" customHeight="1" x14ac:dyDescent="0.4">
      <c r="A3" s="18" t="s">
        <v>22</v>
      </c>
    </row>
    <row r="4" spans="1:11" ht="8.25" customHeight="1" x14ac:dyDescent="0.4"/>
    <row r="5" spans="1:11" ht="18" customHeight="1" thickBot="1" x14ac:dyDescent="0.45">
      <c r="C5" s="84" t="s">
        <v>3</v>
      </c>
      <c r="D5" s="84"/>
      <c r="E5" s="84"/>
      <c r="F5" s="78" t="s">
        <v>23</v>
      </c>
      <c r="G5" s="84"/>
    </row>
    <row r="6" spans="1:11" ht="18" customHeight="1" thickBot="1" x14ac:dyDescent="0.45">
      <c r="C6" s="84" t="s">
        <v>24</v>
      </c>
      <c r="D6" s="84" t="s">
        <v>25</v>
      </c>
      <c r="E6" s="87"/>
      <c r="F6" s="59"/>
      <c r="G6" s="34" t="s">
        <v>26</v>
      </c>
    </row>
    <row r="7" spans="1:11" ht="18" customHeight="1" thickBot="1" x14ac:dyDescent="0.45">
      <c r="C7" s="84"/>
      <c r="D7" s="84"/>
      <c r="E7" s="84"/>
      <c r="F7" s="60"/>
      <c r="G7" s="17" t="s">
        <v>26</v>
      </c>
    </row>
    <row r="8" spans="1:11" ht="18" customHeight="1" thickBot="1" x14ac:dyDescent="0.45">
      <c r="C8" s="84" t="s">
        <v>27</v>
      </c>
      <c r="D8" s="92" t="s">
        <v>28</v>
      </c>
      <c r="E8" s="93"/>
      <c r="F8" s="61"/>
      <c r="G8" s="37" t="s">
        <v>29</v>
      </c>
    </row>
    <row r="9" spans="1:11" ht="18" customHeight="1" thickBot="1" x14ac:dyDescent="0.45">
      <c r="C9" s="84"/>
      <c r="D9" s="94" t="s">
        <v>30</v>
      </c>
      <c r="E9" s="95"/>
      <c r="F9" s="62"/>
      <c r="G9" s="39" t="s">
        <v>29</v>
      </c>
    </row>
    <row r="10" spans="1:11" ht="18" customHeight="1" x14ac:dyDescent="0.4">
      <c r="C10" s="84"/>
      <c r="D10" s="84"/>
      <c r="E10" s="84"/>
      <c r="F10" s="40"/>
      <c r="G10" s="17" t="s">
        <v>29</v>
      </c>
    </row>
    <row r="12" spans="1:11" x14ac:dyDescent="0.4">
      <c r="A12" s="41"/>
      <c r="B12" s="42" t="s">
        <v>31</v>
      </c>
      <c r="C12" s="42" t="s">
        <v>32</v>
      </c>
      <c r="D12" s="42" t="s">
        <v>28</v>
      </c>
      <c r="E12" s="42" t="s">
        <v>30</v>
      </c>
      <c r="F12" s="41"/>
      <c r="G12" s="88" t="s">
        <v>33</v>
      </c>
      <c r="H12" s="84"/>
      <c r="I12" s="84" t="s">
        <v>34</v>
      </c>
      <c r="J12" s="84" t="s">
        <v>35</v>
      </c>
      <c r="K12" s="84" t="s">
        <v>36</v>
      </c>
    </row>
    <row r="13" spans="1:11" x14ac:dyDescent="0.4">
      <c r="A13" s="8"/>
      <c r="B13" s="43" t="s">
        <v>37</v>
      </c>
      <c r="C13" s="43" t="s">
        <v>38</v>
      </c>
      <c r="D13" s="43" t="s">
        <v>39</v>
      </c>
      <c r="E13" s="43" t="s">
        <v>39</v>
      </c>
      <c r="F13" s="8"/>
      <c r="G13" s="44" t="s">
        <v>40</v>
      </c>
      <c r="H13" s="5"/>
      <c r="I13" s="84"/>
      <c r="J13" s="84"/>
      <c r="K13" s="84"/>
    </row>
    <row r="14" spans="1:11" ht="15.95" customHeight="1" x14ac:dyDescent="0.4">
      <c r="A14" s="45" t="s">
        <v>43</v>
      </c>
      <c r="B14" s="46">
        <v>51</v>
      </c>
      <c r="C14" s="46">
        <v>100</v>
      </c>
      <c r="D14" s="53"/>
      <c r="E14" s="54">
        <v>2305</v>
      </c>
      <c r="F14" s="50"/>
      <c r="G14" s="47">
        <f>ROUNDDOWN($F$6*B14*(1.85-C14/100),2)</f>
        <v>0</v>
      </c>
      <c r="H14" s="52"/>
      <c r="I14" s="47">
        <f>G14+H14</f>
        <v>0</v>
      </c>
      <c r="J14" s="51">
        <f>ROUNDDOWN(D14*$F$8+E14*$F$9+F14*$F$10,2)</f>
        <v>0</v>
      </c>
      <c r="K14" s="47">
        <f>ROUNDDOWN(I14+J14,0)</f>
        <v>0</v>
      </c>
    </row>
    <row r="15" spans="1:11" ht="15.95" customHeight="1" x14ac:dyDescent="0.4">
      <c r="A15" s="45" t="s">
        <v>44</v>
      </c>
      <c r="B15" s="46">
        <v>51</v>
      </c>
      <c r="C15" s="47">
        <v>100</v>
      </c>
      <c r="D15" s="53"/>
      <c r="E15" s="54">
        <v>2193</v>
      </c>
      <c r="F15" s="52"/>
      <c r="G15" s="47">
        <f t="shared" ref="G15:G25" si="0">ROUNDDOWN($F$6*B15*(1.85-C15/100),2)</f>
        <v>0</v>
      </c>
      <c r="H15" s="52"/>
      <c r="I15" s="47">
        <f t="shared" ref="I15:I25" si="1">G15+H15</f>
        <v>0</v>
      </c>
      <c r="J15" s="51">
        <f t="shared" ref="J15:J25" si="2">ROUNDDOWN(D15*$F$8+E15*$F$9+F15*$F$10,2)</f>
        <v>0</v>
      </c>
      <c r="K15" s="47">
        <f t="shared" ref="K15:K25" si="3">ROUNDDOWN(I15+J15,0)</f>
        <v>0</v>
      </c>
    </row>
    <row r="16" spans="1:11" ht="15.95" customHeight="1" x14ac:dyDescent="0.4">
      <c r="A16" s="45" t="s">
        <v>45</v>
      </c>
      <c r="B16" s="46">
        <v>51</v>
      </c>
      <c r="C16" s="47">
        <v>100</v>
      </c>
      <c r="D16" s="53"/>
      <c r="E16" s="54">
        <v>2448</v>
      </c>
      <c r="F16" s="52"/>
      <c r="G16" s="47">
        <f t="shared" si="0"/>
        <v>0</v>
      </c>
      <c r="H16" s="52"/>
      <c r="I16" s="47">
        <f t="shared" si="1"/>
        <v>0</v>
      </c>
      <c r="J16" s="51">
        <f t="shared" si="2"/>
        <v>0</v>
      </c>
      <c r="K16" s="47">
        <f t="shared" si="3"/>
        <v>0</v>
      </c>
    </row>
    <row r="17" spans="1:11" ht="15.95" customHeight="1" x14ac:dyDescent="0.4">
      <c r="A17" s="45" t="s">
        <v>65</v>
      </c>
      <c r="B17" s="46">
        <v>51</v>
      </c>
      <c r="C17" s="47">
        <v>100</v>
      </c>
      <c r="D17" s="48">
        <v>3559</v>
      </c>
      <c r="E17" s="49"/>
      <c r="F17" s="52"/>
      <c r="G17" s="47">
        <f t="shared" si="0"/>
        <v>0</v>
      </c>
      <c r="H17" s="52"/>
      <c r="I17" s="47">
        <f t="shared" si="1"/>
        <v>0</v>
      </c>
      <c r="J17" s="51">
        <f t="shared" si="2"/>
        <v>0</v>
      </c>
      <c r="K17" s="47">
        <f t="shared" si="3"/>
        <v>0</v>
      </c>
    </row>
    <row r="18" spans="1:11" ht="15.95" customHeight="1" x14ac:dyDescent="0.4">
      <c r="A18" s="45" t="s">
        <v>66</v>
      </c>
      <c r="B18" s="46">
        <v>51</v>
      </c>
      <c r="C18" s="47">
        <v>100</v>
      </c>
      <c r="D18" s="48">
        <v>3929</v>
      </c>
      <c r="E18" s="49"/>
      <c r="F18" s="52"/>
      <c r="G18" s="47">
        <f t="shared" si="0"/>
        <v>0</v>
      </c>
      <c r="H18" s="52"/>
      <c r="I18" s="47">
        <f t="shared" si="1"/>
        <v>0</v>
      </c>
      <c r="J18" s="51">
        <f t="shared" si="2"/>
        <v>0</v>
      </c>
      <c r="K18" s="47">
        <f t="shared" si="3"/>
        <v>0</v>
      </c>
    </row>
    <row r="19" spans="1:11" ht="15.95" customHeight="1" x14ac:dyDescent="0.4">
      <c r="A19" s="45" t="s">
        <v>67</v>
      </c>
      <c r="B19" s="46">
        <v>51</v>
      </c>
      <c r="C19" s="47">
        <v>100</v>
      </c>
      <c r="D19" s="48">
        <v>3368</v>
      </c>
      <c r="E19" s="49"/>
      <c r="F19" s="52"/>
      <c r="G19" s="47">
        <f t="shared" si="0"/>
        <v>0</v>
      </c>
      <c r="H19" s="52"/>
      <c r="I19" s="47">
        <f t="shared" si="1"/>
        <v>0</v>
      </c>
      <c r="J19" s="51">
        <f t="shared" si="2"/>
        <v>0</v>
      </c>
      <c r="K19" s="47">
        <f t="shared" si="3"/>
        <v>0</v>
      </c>
    </row>
    <row r="20" spans="1:11" ht="15.95" customHeight="1" x14ac:dyDescent="0.4">
      <c r="A20" s="45" t="s">
        <v>68</v>
      </c>
      <c r="B20" s="46">
        <v>51</v>
      </c>
      <c r="C20" s="47">
        <v>100</v>
      </c>
      <c r="D20" s="53"/>
      <c r="E20" s="54">
        <v>2430</v>
      </c>
      <c r="F20" s="52"/>
      <c r="G20" s="47">
        <f t="shared" si="0"/>
        <v>0</v>
      </c>
      <c r="H20" s="52"/>
      <c r="I20" s="47">
        <f t="shared" si="1"/>
        <v>0</v>
      </c>
      <c r="J20" s="51">
        <f t="shared" si="2"/>
        <v>0</v>
      </c>
      <c r="K20" s="47">
        <f t="shared" si="3"/>
        <v>0</v>
      </c>
    </row>
    <row r="21" spans="1:11" ht="15.95" customHeight="1" x14ac:dyDescent="0.4">
      <c r="A21" s="45" t="s">
        <v>69</v>
      </c>
      <c r="B21" s="46">
        <v>51</v>
      </c>
      <c r="C21" s="47">
        <v>100</v>
      </c>
      <c r="D21" s="53"/>
      <c r="E21" s="54">
        <v>2365</v>
      </c>
      <c r="F21" s="52"/>
      <c r="G21" s="47">
        <f t="shared" si="0"/>
        <v>0</v>
      </c>
      <c r="H21" s="52"/>
      <c r="I21" s="47">
        <f t="shared" si="1"/>
        <v>0</v>
      </c>
      <c r="J21" s="51">
        <f t="shared" si="2"/>
        <v>0</v>
      </c>
      <c r="K21" s="47">
        <f t="shared" si="3"/>
        <v>0</v>
      </c>
    </row>
    <row r="22" spans="1:11" ht="15.95" customHeight="1" x14ac:dyDescent="0.4">
      <c r="A22" s="45" t="s">
        <v>70</v>
      </c>
      <c r="B22" s="46">
        <v>51</v>
      </c>
      <c r="C22" s="47">
        <v>100</v>
      </c>
      <c r="D22" s="53"/>
      <c r="E22" s="54">
        <v>3314</v>
      </c>
      <c r="F22" s="52"/>
      <c r="G22" s="47">
        <f t="shared" si="0"/>
        <v>0</v>
      </c>
      <c r="H22" s="52"/>
      <c r="I22" s="47">
        <f t="shared" si="1"/>
        <v>0</v>
      </c>
      <c r="J22" s="51">
        <f t="shared" si="2"/>
        <v>0</v>
      </c>
      <c r="K22" s="47">
        <f t="shared" si="3"/>
        <v>0</v>
      </c>
    </row>
    <row r="23" spans="1:11" ht="15.95" customHeight="1" x14ac:dyDescent="0.4">
      <c r="A23" s="45" t="s">
        <v>71</v>
      </c>
      <c r="B23" s="46">
        <v>51</v>
      </c>
      <c r="C23" s="47">
        <v>100</v>
      </c>
      <c r="D23" s="53"/>
      <c r="E23" s="54">
        <v>3817</v>
      </c>
      <c r="F23" s="52"/>
      <c r="G23" s="47">
        <f t="shared" si="0"/>
        <v>0</v>
      </c>
      <c r="H23" s="52"/>
      <c r="I23" s="47">
        <f t="shared" si="1"/>
        <v>0</v>
      </c>
      <c r="J23" s="51">
        <f t="shared" si="2"/>
        <v>0</v>
      </c>
      <c r="K23" s="47">
        <f t="shared" si="3"/>
        <v>0</v>
      </c>
    </row>
    <row r="24" spans="1:11" ht="15.95" customHeight="1" x14ac:dyDescent="0.4">
      <c r="A24" s="45" t="s">
        <v>72</v>
      </c>
      <c r="B24" s="46">
        <v>51</v>
      </c>
      <c r="C24" s="47">
        <v>100</v>
      </c>
      <c r="D24" s="53"/>
      <c r="E24" s="54">
        <v>3706</v>
      </c>
      <c r="F24" s="52"/>
      <c r="G24" s="47">
        <f t="shared" si="0"/>
        <v>0</v>
      </c>
      <c r="H24" s="52"/>
      <c r="I24" s="47">
        <f t="shared" si="1"/>
        <v>0</v>
      </c>
      <c r="J24" s="51">
        <f t="shared" si="2"/>
        <v>0</v>
      </c>
      <c r="K24" s="47">
        <f t="shared" si="3"/>
        <v>0</v>
      </c>
    </row>
    <row r="25" spans="1:11" ht="15.95" customHeight="1" x14ac:dyDescent="0.4">
      <c r="A25" s="45" t="s">
        <v>73</v>
      </c>
      <c r="B25" s="46">
        <v>51</v>
      </c>
      <c r="C25" s="47">
        <v>100</v>
      </c>
      <c r="D25" s="53"/>
      <c r="E25" s="54">
        <v>3308</v>
      </c>
      <c r="F25" s="52"/>
      <c r="G25" s="47">
        <f t="shared" si="0"/>
        <v>0</v>
      </c>
      <c r="H25" s="52"/>
      <c r="I25" s="47">
        <f t="shared" si="1"/>
        <v>0</v>
      </c>
      <c r="J25" s="51">
        <f t="shared" si="2"/>
        <v>0</v>
      </c>
      <c r="K25" s="47">
        <f t="shared" si="3"/>
        <v>0</v>
      </c>
    </row>
    <row r="26" spans="1:11" ht="15.95" customHeight="1" x14ac:dyDescent="0.4">
      <c r="B26" s="55"/>
      <c r="C26" s="55" t="s">
        <v>41</v>
      </c>
      <c r="D26" s="47">
        <f>SUM(D14:D25)</f>
        <v>10856</v>
      </c>
      <c r="E26" s="47">
        <f>SUM(E14:E25)</f>
        <v>25886</v>
      </c>
      <c r="F26" s="47">
        <f>SUM(F14:F25)</f>
        <v>0</v>
      </c>
      <c r="G26" s="47">
        <f>SUM(G14:G25)</f>
        <v>0</v>
      </c>
      <c r="H26" s="52"/>
      <c r="I26" s="47">
        <f t="shared" ref="I26:K26" si="4">SUM(I14:I25)</f>
        <v>0</v>
      </c>
      <c r="J26" s="51">
        <f t="shared" si="4"/>
        <v>0</v>
      </c>
      <c r="K26" s="47">
        <f t="shared" si="4"/>
        <v>0</v>
      </c>
    </row>
    <row r="27" spans="1:11" ht="51.75" customHeight="1" thickBot="1" x14ac:dyDescent="0.45">
      <c r="B27" s="55"/>
      <c r="C27" s="55" t="s">
        <v>42</v>
      </c>
      <c r="D27" s="96">
        <f>SUM(D26:F26)</f>
        <v>36742</v>
      </c>
      <c r="E27" s="97"/>
      <c r="F27" s="98"/>
      <c r="G27" s="55"/>
      <c r="H27" s="55"/>
      <c r="I27" s="55"/>
      <c r="J27" s="55"/>
      <c r="K27" s="55"/>
    </row>
    <row r="28" spans="1:11" ht="32.25" customHeight="1" thickBot="1" x14ac:dyDescent="0.45">
      <c r="B28" s="55"/>
      <c r="C28" s="55"/>
      <c r="D28" s="55"/>
      <c r="E28" s="55"/>
      <c r="F28" s="55"/>
      <c r="G28" s="55"/>
      <c r="H28" s="102" t="s">
        <v>95</v>
      </c>
      <c r="I28" s="96"/>
      <c r="J28" s="100">
        <f>ROUNDDOWN(K26*100/110,0)</f>
        <v>0</v>
      </c>
      <c r="K28" s="101"/>
    </row>
    <row r="29" spans="1:11" ht="54.75" customHeight="1" x14ac:dyDescent="0.4">
      <c r="B29" s="55"/>
      <c r="C29" s="55"/>
      <c r="D29" s="55"/>
      <c r="E29" s="55"/>
      <c r="F29" s="55"/>
      <c r="G29" s="55"/>
      <c r="H29" s="91" t="s">
        <v>96</v>
      </c>
      <c r="I29" s="91"/>
      <c r="J29" s="91"/>
      <c r="K29" s="91"/>
    </row>
    <row r="30" spans="1:11" x14ac:dyDescent="0.4"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4"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 x14ac:dyDescent="0.4"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2:11" x14ac:dyDescent="0.4"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2:11" x14ac:dyDescent="0.4"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2:11" x14ac:dyDescent="0.4"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2:11" x14ac:dyDescent="0.4"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2:11" x14ac:dyDescent="0.4"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2:11" x14ac:dyDescent="0.4">
      <c r="B38" s="55"/>
      <c r="C38" s="55"/>
      <c r="D38" s="55"/>
      <c r="E38" s="55"/>
      <c r="F38" s="55"/>
      <c r="G38" s="55"/>
      <c r="H38" s="55"/>
      <c r="I38" s="55"/>
      <c r="J38" s="55"/>
      <c r="K38" s="55"/>
    </row>
  </sheetData>
  <protectedRanges>
    <protectedRange sqref="F6 F8:F9" name="範囲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&amp;R&amp;"BIZ UDゴシック,標準"&amp;14別紙2-9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K38"/>
  <sheetViews>
    <sheetView view="pageBreakPreview" topLeftCell="A7" zoomScale="80" zoomScaleNormal="100" zoomScaleSheetLayoutView="80" workbookViewId="0">
      <selection activeCell="C28" sqref="C28"/>
    </sheetView>
  </sheetViews>
  <sheetFormatPr defaultColWidth="9" defaultRowHeight="1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89" t="s">
        <v>80</v>
      </c>
      <c r="B2" s="89"/>
      <c r="C2" s="89"/>
      <c r="D2" s="89"/>
      <c r="E2" s="89"/>
      <c r="F2" s="89"/>
      <c r="G2" s="32">
        <f>D27</f>
        <v>16177</v>
      </c>
      <c r="H2" s="1" t="s">
        <v>21</v>
      </c>
    </row>
    <row r="3" spans="1:11" ht="21" customHeight="1" x14ac:dyDescent="0.4">
      <c r="A3" s="18" t="s">
        <v>22</v>
      </c>
    </row>
    <row r="4" spans="1:11" ht="8.25" customHeight="1" x14ac:dyDescent="0.4"/>
    <row r="5" spans="1:11" ht="18" customHeight="1" thickBot="1" x14ac:dyDescent="0.45">
      <c r="C5" s="84" t="s">
        <v>3</v>
      </c>
      <c r="D5" s="84"/>
      <c r="E5" s="84"/>
      <c r="F5" s="78" t="s">
        <v>23</v>
      </c>
      <c r="G5" s="84"/>
    </row>
    <row r="6" spans="1:11" ht="18" customHeight="1" thickBot="1" x14ac:dyDescent="0.45">
      <c r="C6" s="84" t="s">
        <v>24</v>
      </c>
      <c r="D6" s="84" t="s">
        <v>25</v>
      </c>
      <c r="E6" s="87"/>
      <c r="F6" s="59"/>
      <c r="G6" s="34" t="s">
        <v>26</v>
      </c>
    </row>
    <row r="7" spans="1:11" ht="18" customHeight="1" thickBot="1" x14ac:dyDescent="0.45">
      <c r="C7" s="84"/>
      <c r="D7" s="84"/>
      <c r="E7" s="84"/>
      <c r="F7" s="60"/>
      <c r="G7" s="17" t="s">
        <v>26</v>
      </c>
    </row>
    <row r="8" spans="1:11" ht="18" customHeight="1" thickBot="1" x14ac:dyDescent="0.45">
      <c r="C8" s="84" t="s">
        <v>27</v>
      </c>
      <c r="D8" s="92" t="s">
        <v>28</v>
      </c>
      <c r="E8" s="93"/>
      <c r="F8" s="61"/>
      <c r="G8" s="37" t="s">
        <v>29</v>
      </c>
    </row>
    <row r="9" spans="1:11" ht="18" customHeight="1" thickBot="1" x14ac:dyDescent="0.45">
      <c r="C9" s="84"/>
      <c r="D9" s="94" t="s">
        <v>30</v>
      </c>
      <c r="E9" s="95"/>
      <c r="F9" s="62"/>
      <c r="G9" s="39" t="s">
        <v>29</v>
      </c>
    </row>
    <row r="10" spans="1:11" ht="18" customHeight="1" x14ac:dyDescent="0.4">
      <c r="C10" s="84"/>
      <c r="D10" s="84"/>
      <c r="E10" s="84"/>
      <c r="F10" s="40"/>
      <c r="G10" s="17" t="s">
        <v>29</v>
      </c>
    </row>
    <row r="12" spans="1:11" x14ac:dyDescent="0.4">
      <c r="A12" s="41"/>
      <c r="B12" s="42" t="s">
        <v>31</v>
      </c>
      <c r="C12" s="42" t="s">
        <v>32</v>
      </c>
      <c r="D12" s="42" t="s">
        <v>28</v>
      </c>
      <c r="E12" s="42" t="s">
        <v>30</v>
      </c>
      <c r="F12" s="41"/>
      <c r="G12" s="88" t="s">
        <v>33</v>
      </c>
      <c r="H12" s="84"/>
      <c r="I12" s="84" t="s">
        <v>34</v>
      </c>
      <c r="J12" s="84" t="s">
        <v>35</v>
      </c>
      <c r="K12" s="84" t="s">
        <v>36</v>
      </c>
    </row>
    <row r="13" spans="1:11" x14ac:dyDescent="0.4">
      <c r="A13" s="8"/>
      <c r="B13" s="43" t="s">
        <v>37</v>
      </c>
      <c r="C13" s="43" t="s">
        <v>38</v>
      </c>
      <c r="D13" s="43" t="s">
        <v>39</v>
      </c>
      <c r="E13" s="43" t="s">
        <v>39</v>
      </c>
      <c r="F13" s="8"/>
      <c r="G13" s="44" t="s">
        <v>40</v>
      </c>
      <c r="H13" s="5"/>
      <c r="I13" s="84"/>
      <c r="J13" s="84"/>
      <c r="K13" s="84"/>
    </row>
    <row r="14" spans="1:11" ht="15.95" customHeight="1" x14ac:dyDescent="0.4">
      <c r="A14" s="45" t="s">
        <v>43</v>
      </c>
      <c r="B14" s="46">
        <v>46</v>
      </c>
      <c r="C14" s="46">
        <v>100</v>
      </c>
      <c r="D14" s="53"/>
      <c r="E14" s="54">
        <v>1034</v>
      </c>
      <c r="F14" s="50"/>
      <c r="G14" s="47">
        <f>ROUNDDOWN($F$6*B14*(1.85-C14/100),2)</f>
        <v>0</v>
      </c>
      <c r="H14" s="52"/>
      <c r="I14" s="47">
        <f>G14+H14</f>
        <v>0</v>
      </c>
      <c r="J14" s="51">
        <f>ROUNDDOWN(D14*$F$8+E14*$F$9+F14*$F$10,2)</f>
        <v>0</v>
      </c>
      <c r="K14" s="47">
        <f>ROUNDDOWN(I14+J14,0)</f>
        <v>0</v>
      </c>
    </row>
    <row r="15" spans="1:11" ht="15.95" customHeight="1" x14ac:dyDescent="0.4">
      <c r="A15" s="45" t="s">
        <v>44</v>
      </c>
      <c r="B15" s="46">
        <v>46</v>
      </c>
      <c r="C15" s="47">
        <v>100</v>
      </c>
      <c r="D15" s="53"/>
      <c r="E15" s="54">
        <v>1045</v>
      </c>
      <c r="F15" s="52"/>
      <c r="G15" s="47">
        <f t="shared" ref="G15:G25" si="0">ROUNDDOWN($F$6*B15*(1.85-C15/100),2)</f>
        <v>0</v>
      </c>
      <c r="H15" s="52"/>
      <c r="I15" s="47">
        <f t="shared" ref="I15:I25" si="1">G15+H15</f>
        <v>0</v>
      </c>
      <c r="J15" s="51">
        <f t="shared" ref="J15:J25" si="2">ROUNDDOWN(D15*$F$8+E15*$F$9+F15*$F$10,2)</f>
        <v>0</v>
      </c>
      <c r="K15" s="47">
        <f t="shared" ref="K15:K25" si="3">ROUNDDOWN(I15+J15,0)</f>
        <v>0</v>
      </c>
    </row>
    <row r="16" spans="1:11" ht="15.95" customHeight="1" x14ac:dyDescent="0.4">
      <c r="A16" s="45" t="s">
        <v>45</v>
      </c>
      <c r="B16" s="46">
        <v>46</v>
      </c>
      <c r="C16" s="47">
        <v>100</v>
      </c>
      <c r="D16" s="53"/>
      <c r="E16" s="54">
        <v>1200</v>
      </c>
      <c r="F16" s="52"/>
      <c r="G16" s="47">
        <f t="shared" si="0"/>
        <v>0</v>
      </c>
      <c r="H16" s="52"/>
      <c r="I16" s="47">
        <f t="shared" si="1"/>
        <v>0</v>
      </c>
      <c r="J16" s="51">
        <f t="shared" si="2"/>
        <v>0</v>
      </c>
      <c r="K16" s="47">
        <f t="shared" si="3"/>
        <v>0</v>
      </c>
    </row>
    <row r="17" spans="1:11" ht="15.95" customHeight="1" x14ac:dyDescent="0.4">
      <c r="A17" s="45" t="s">
        <v>65</v>
      </c>
      <c r="B17" s="46">
        <v>46</v>
      </c>
      <c r="C17" s="47">
        <v>100</v>
      </c>
      <c r="D17" s="48">
        <v>1666</v>
      </c>
      <c r="E17" s="49"/>
      <c r="F17" s="52"/>
      <c r="G17" s="47">
        <f t="shared" si="0"/>
        <v>0</v>
      </c>
      <c r="H17" s="52"/>
      <c r="I17" s="47">
        <f t="shared" si="1"/>
        <v>0</v>
      </c>
      <c r="J17" s="51">
        <f t="shared" si="2"/>
        <v>0</v>
      </c>
      <c r="K17" s="47">
        <f t="shared" si="3"/>
        <v>0</v>
      </c>
    </row>
    <row r="18" spans="1:11" ht="15.95" customHeight="1" x14ac:dyDescent="0.4">
      <c r="A18" s="45" t="s">
        <v>66</v>
      </c>
      <c r="B18" s="46">
        <v>46</v>
      </c>
      <c r="C18" s="47">
        <v>100</v>
      </c>
      <c r="D18" s="48">
        <v>1803</v>
      </c>
      <c r="E18" s="49"/>
      <c r="F18" s="52"/>
      <c r="G18" s="47">
        <f t="shared" si="0"/>
        <v>0</v>
      </c>
      <c r="H18" s="52"/>
      <c r="I18" s="47">
        <f t="shared" si="1"/>
        <v>0</v>
      </c>
      <c r="J18" s="51">
        <f t="shared" si="2"/>
        <v>0</v>
      </c>
      <c r="K18" s="47">
        <f t="shared" si="3"/>
        <v>0</v>
      </c>
    </row>
    <row r="19" spans="1:11" ht="15.95" customHeight="1" x14ac:dyDescent="0.4">
      <c r="A19" s="45" t="s">
        <v>67</v>
      </c>
      <c r="B19" s="46">
        <v>46</v>
      </c>
      <c r="C19" s="47">
        <v>100</v>
      </c>
      <c r="D19" s="48">
        <v>1785</v>
      </c>
      <c r="E19" s="49"/>
      <c r="F19" s="52"/>
      <c r="G19" s="47">
        <f t="shared" si="0"/>
        <v>0</v>
      </c>
      <c r="H19" s="52"/>
      <c r="I19" s="47">
        <f t="shared" si="1"/>
        <v>0</v>
      </c>
      <c r="J19" s="51">
        <f t="shared" si="2"/>
        <v>0</v>
      </c>
      <c r="K19" s="47">
        <f t="shared" si="3"/>
        <v>0</v>
      </c>
    </row>
    <row r="20" spans="1:11" ht="15.95" customHeight="1" x14ac:dyDescent="0.4">
      <c r="A20" s="45" t="s">
        <v>68</v>
      </c>
      <c r="B20" s="46">
        <v>46</v>
      </c>
      <c r="C20" s="47">
        <v>100</v>
      </c>
      <c r="D20" s="53"/>
      <c r="E20" s="54">
        <v>1012</v>
      </c>
      <c r="F20" s="52"/>
      <c r="G20" s="47">
        <f t="shared" si="0"/>
        <v>0</v>
      </c>
      <c r="H20" s="52"/>
      <c r="I20" s="47">
        <f t="shared" si="1"/>
        <v>0</v>
      </c>
      <c r="J20" s="51">
        <f t="shared" si="2"/>
        <v>0</v>
      </c>
      <c r="K20" s="47">
        <f t="shared" si="3"/>
        <v>0</v>
      </c>
    </row>
    <row r="21" spans="1:11" ht="15.95" customHeight="1" x14ac:dyDescent="0.4">
      <c r="A21" s="45" t="s">
        <v>69</v>
      </c>
      <c r="B21" s="46">
        <v>46</v>
      </c>
      <c r="C21" s="47">
        <v>100</v>
      </c>
      <c r="D21" s="53"/>
      <c r="E21" s="54">
        <v>887</v>
      </c>
      <c r="F21" s="52"/>
      <c r="G21" s="47">
        <f t="shared" si="0"/>
        <v>0</v>
      </c>
      <c r="H21" s="52"/>
      <c r="I21" s="47">
        <f t="shared" si="1"/>
        <v>0</v>
      </c>
      <c r="J21" s="51">
        <f t="shared" si="2"/>
        <v>0</v>
      </c>
      <c r="K21" s="47">
        <f t="shared" si="3"/>
        <v>0</v>
      </c>
    </row>
    <row r="22" spans="1:11" ht="15.95" customHeight="1" x14ac:dyDescent="0.4">
      <c r="A22" s="45" t="s">
        <v>70</v>
      </c>
      <c r="B22" s="46">
        <v>46</v>
      </c>
      <c r="C22" s="47">
        <v>100</v>
      </c>
      <c r="D22" s="53"/>
      <c r="E22" s="54">
        <v>1257</v>
      </c>
      <c r="F22" s="52"/>
      <c r="G22" s="47">
        <f t="shared" si="0"/>
        <v>0</v>
      </c>
      <c r="H22" s="52"/>
      <c r="I22" s="47">
        <f t="shared" si="1"/>
        <v>0</v>
      </c>
      <c r="J22" s="51">
        <f t="shared" si="2"/>
        <v>0</v>
      </c>
      <c r="K22" s="47">
        <f t="shared" si="3"/>
        <v>0</v>
      </c>
    </row>
    <row r="23" spans="1:11" ht="15.95" customHeight="1" x14ac:dyDescent="0.4">
      <c r="A23" s="45" t="s">
        <v>71</v>
      </c>
      <c r="B23" s="46">
        <v>46</v>
      </c>
      <c r="C23" s="47">
        <v>100</v>
      </c>
      <c r="D23" s="53"/>
      <c r="E23" s="54">
        <v>1435</v>
      </c>
      <c r="F23" s="52"/>
      <c r="G23" s="47">
        <f t="shared" si="0"/>
        <v>0</v>
      </c>
      <c r="H23" s="52"/>
      <c r="I23" s="47">
        <f t="shared" si="1"/>
        <v>0</v>
      </c>
      <c r="J23" s="51">
        <f t="shared" si="2"/>
        <v>0</v>
      </c>
      <c r="K23" s="47">
        <f t="shared" si="3"/>
        <v>0</v>
      </c>
    </row>
    <row r="24" spans="1:11" ht="15.95" customHeight="1" x14ac:dyDescent="0.4">
      <c r="A24" s="45" t="s">
        <v>72</v>
      </c>
      <c r="B24" s="46">
        <v>46</v>
      </c>
      <c r="C24" s="47">
        <v>100</v>
      </c>
      <c r="D24" s="53"/>
      <c r="E24" s="54">
        <v>1855</v>
      </c>
      <c r="F24" s="52"/>
      <c r="G24" s="47">
        <f t="shared" si="0"/>
        <v>0</v>
      </c>
      <c r="H24" s="52"/>
      <c r="I24" s="47">
        <f t="shared" si="1"/>
        <v>0</v>
      </c>
      <c r="J24" s="51">
        <f t="shared" si="2"/>
        <v>0</v>
      </c>
      <c r="K24" s="47">
        <f t="shared" si="3"/>
        <v>0</v>
      </c>
    </row>
    <row r="25" spans="1:11" ht="15.95" customHeight="1" x14ac:dyDescent="0.4">
      <c r="A25" s="45" t="s">
        <v>73</v>
      </c>
      <c r="B25" s="46">
        <v>46</v>
      </c>
      <c r="C25" s="47">
        <v>100</v>
      </c>
      <c r="D25" s="53"/>
      <c r="E25" s="54">
        <v>1198</v>
      </c>
      <c r="F25" s="52"/>
      <c r="G25" s="47">
        <f t="shared" si="0"/>
        <v>0</v>
      </c>
      <c r="H25" s="52"/>
      <c r="I25" s="47">
        <f t="shared" si="1"/>
        <v>0</v>
      </c>
      <c r="J25" s="51">
        <f t="shared" si="2"/>
        <v>0</v>
      </c>
      <c r="K25" s="47">
        <f t="shared" si="3"/>
        <v>0</v>
      </c>
    </row>
    <row r="26" spans="1:11" ht="15.95" customHeight="1" x14ac:dyDescent="0.4">
      <c r="B26" s="55"/>
      <c r="C26" s="55" t="s">
        <v>41</v>
      </c>
      <c r="D26" s="47">
        <f>SUM(D14:D25)</f>
        <v>5254</v>
      </c>
      <c r="E26" s="47">
        <f>SUM(E14:E25)</f>
        <v>10923</v>
      </c>
      <c r="F26" s="47">
        <f>SUM(F14:F25)</f>
        <v>0</v>
      </c>
      <c r="G26" s="47">
        <f>SUM(G14:G25)</f>
        <v>0</v>
      </c>
      <c r="H26" s="52"/>
      <c r="I26" s="47">
        <f t="shared" ref="I26:K26" si="4">SUM(I14:I25)</f>
        <v>0</v>
      </c>
      <c r="J26" s="51">
        <f t="shared" si="4"/>
        <v>0</v>
      </c>
      <c r="K26" s="47">
        <f t="shared" si="4"/>
        <v>0</v>
      </c>
    </row>
    <row r="27" spans="1:11" ht="51.75" customHeight="1" thickBot="1" x14ac:dyDescent="0.45">
      <c r="B27" s="55"/>
      <c r="C27" s="55" t="s">
        <v>42</v>
      </c>
      <c r="D27" s="96">
        <f>SUM(D26:F26)</f>
        <v>16177</v>
      </c>
      <c r="E27" s="97"/>
      <c r="F27" s="98"/>
      <c r="G27" s="55"/>
      <c r="H27" s="55"/>
      <c r="I27" s="55"/>
      <c r="J27" s="55"/>
      <c r="K27" s="55"/>
    </row>
    <row r="28" spans="1:11" ht="32.25" customHeight="1" thickBot="1" x14ac:dyDescent="0.45">
      <c r="B28" s="55"/>
      <c r="C28" s="55"/>
      <c r="D28" s="55"/>
      <c r="E28" s="55"/>
      <c r="F28" s="55"/>
      <c r="G28" s="55"/>
      <c r="H28" s="102" t="s">
        <v>97</v>
      </c>
      <c r="I28" s="96"/>
      <c r="J28" s="100">
        <f>ROUNDDOWN(K26*100/110,0)</f>
        <v>0</v>
      </c>
      <c r="K28" s="101"/>
    </row>
    <row r="29" spans="1:11" ht="54.75" customHeight="1" x14ac:dyDescent="0.4">
      <c r="B29" s="55"/>
      <c r="C29" s="55"/>
      <c r="D29" s="55"/>
      <c r="E29" s="55"/>
      <c r="F29" s="55"/>
      <c r="G29" s="55"/>
      <c r="H29" s="91" t="s">
        <v>98</v>
      </c>
      <c r="I29" s="91"/>
      <c r="J29" s="91"/>
      <c r="K29" s="91"/>
    </row>
    <row r="30" spans="1:11" x14ac:dyDescent="0.4"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4"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 x14ac:dyDescent="0.4"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2:11" x14ac:dyDescent="0.4"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2:11" x14ac:dyDescent="0.4"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2:11" x14ac:dyDescent="0.4"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2:11" x14ac:dyDescent="0.4"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2:11" x14ac:dyDescent="0.4"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2:11" x14ac:dyDescent="0.4">
      <c r="B38" s="55"/>
      <c r="C38" s="55"/>
      <c r="D38" s="55"/>
      <c r="E38" s="55"/>
      <c r="F38" s="55"/>
      <c r="G38" s="55"/>
      <c r="H38" s="55"/>
      <c r="I38" s="55"/>
      <c r="J38" s="55"/>
      <c r="K38" s="55"/>
    </row>
  </sheetData>
  <protectedRanges>
    <protectedRange sqref="F6 F8:F9" name="範囲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&amp;R&amp;"BIZ UDゴシック,標準"&amp;14別紙2-10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K38"/>
  <sheetViews>
    <sheetView view="pageBreakPreview" topLeftCell="A10" zoomScale="80" zoomScaleNormal="100" zoomScaleSheetLayoutView="80" workbookViewId="0">
      <selection activeCell="C28" sqref="C28"/>
    </sheetView>
  </sheetViews>
  <sheetFormatPr defaultColWidth="9" defaultRowHeight="1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89" t="s">
        <v>99</v>
      </c>
      <c r="B2" s="89"/>
      <c r="C2" s="89"/>
      <c r="D2" s="89"/>
      <c r="E2" s="89"/>
      <c r="F2" s="89"/>
      <c r="G2" s="32">
        <f>D27</f>
        <v>71323</v>
      </c>
      <c r="H2" s="1" t="s">
        <v>21</v>
      </c>
    </row>
    <row r="3" spans="1:11" ht="21" customHeight="1" x14ac:dyDescent="0.4">
      <c r="A3" s="18" t="s">
        <v>22</v>
      </c>
    </row>
    <row r="4" spans="1:11" ht="8.25" customHeight="1" x14ac:dyDescent="0.4"/>
    <row r="5" spans="1:11" ht="18" customHeight="1" thickBot="1" x14ac:dyDescent="0.45">
      <c r="C5" s="84" t="s">
        <v>3</v>
      </c>
      <c r="D5" s="84"/>
      <c r="E5" s="84"/>
      <c r="F5" s="78" t="s">
        <v>23</v>
      </c>
      <c r="G5" s="84"/>
    </row>
    <row r="6" spans="1:11" ht="18" customHeight="1" thickBot="1" x14ac:dyDescent="0.45">
      <c r="C6" s="84" t="s">
        <v>24</v>
      </c>
      <c r="D6" s="84" t="s">
        <v>25</v>
      </c>
      <c r="E6" s="87"/>
      <c r="F6" s="59"/>
      <c r="G6" s="34" t="s">
        <v>26</v>
      </c>
    </row>
    <row r="7" spans="1:11" ht="18" customHeight="1" thickBot="1" x14ac:dyDescent="0.45">
      <c r="C7" s="84"/>
      <c r="D7" s="84"/>
      <c r="E7" s="84"/>
      <c r="F7" s="60"/>
      <c r="G7" s="17" t="s">
        <v>26</v>
      </c>
    </row>
    <row r="8" spans="1:11" ht="18" customHeight="1" thickBot="1" x14ac:dyDescent="0.45">
      <c r="C8" s="84" t="s">
        <v>27</v>
      </c>
      <c r="D8" s="92" t="s">
        <v>28</v>
      </c>
      <c r="E8" s="93"/>
      <c r="F8" s="61"/>
      <c r="G8" s="37" t="s">
        <v>29</v>
      </c>
    </row>
    <row r="9" spans="1:11" ht="18" customHeight="1" thickBot="1" x14ac:dyDescent="0.45">
      <c r="C9" s="84"/>
      <c r="D9" s="94" t="s">
        <v>30</v>
      </c>
      <c r="E9" s="95"/>
      <c r="F9" s="62"/>
      <c r="G9" s="39" t="s">
        <v>29</v>
      </c>
    </row>
    <row r="10" spans="1:11" ht="18" customHeight="1" x14ac:dyDescent="0.4">
      <c r="C10" s="84"/>
      <c r="D10" s="84"/>
      <c r="E10" s="84"/>
      <c r="F10" s="40"/>
      <c r="G10" s="17" t="s">
        <v>29</v>
      </c>
    </row>
    <row r="12" spans="1:11" x14ac:dyDescent="0.4">
      <c r="A12" s="41"/>
      <c r="B12" s="42" t="s">
        <v>31</v>
      </c>
      <c r="C12" s="42" t="s">
        <v>32</v>
      </c>
      <c r="D12" s="42" t="s">
        <v>28</v>
      </c>
      <c r="E12" s="42" t="s">
        <v>30</v>
      </c>
      <c r="F12" s="41"/>
      <c r="G12" s="88" t="s">
        <v>33</v>
      </c>
      <c r="H12" s="84"/>
      <c r="I12" s="84" t="s">
        <v>34</v>
      </c>
      <c r="J12" s="84" t="s">
        <v>35</v>
      </c>
      <c r="K12" s="84" t="s">
        <v>36</v>
      </c>
    </row>
    <row r="13" spans="1:11" x14ac:dyDescent="0.4">
      <c r="A13" s="8"/>
      <c r="B13" s="43" t="s">
        <v>37</v>
      </c>
      <c r="C13" s="43" t="s">
        <v>38</v>
      </c>
      <c r="D13" s="43" t="s">
        <v>39</v>
      </c>
      <c r="E13" s="43" t="s">
        <v>39</v>
      </c>
      <c r="F13" s="8"/>
      <c r="G13" s="44" t="s">
        <v>40</v>
      </c>
      <c r="H13" s="5"/>
      <c r="I13" s="84"/>
      <c r="J13" s="84"/>
      <c r="K13" s="84"/>
    </row>
    <row r="14" spans="1:11" ht="15.95" customHeight="1" x14ac:dyDescent="0.4">
      <c r="A14" s="45" t="s">
        <v>43</v>
      </c>
      <c r="B14" s="46">
        <v>73</v>
      </c>
      <c r="C14" s="46">
        <v>100</v>
      </c>
      <c r="D14" s="53"/>
      <c r="E14" s="54">
        <v>3250</v>
      </c>
      <c r="F14" s="50"/>
      <c r="G14" s="47">
        <f>ROUNDDOWN($F$6*B14*(1.85-C14/100),2)</f>
        <v>0</v>
      </c>
      <c r="H14" s="52"/>
      <c r="I14" s="47">
        <f>G14+H14</f>
        <v>0</v>
      </c>
      <c r="J14" s="51">
        <f>ROUNDDOWN(D14*$F$8+E14*$F$9+F14*$F$10,2)</f>
        <v>0</v>
      </c>
      <c r="K14" s="47">
        <f>ROUNDDOWN(I14+J14,0)</f>
        <v>0</v>
      </c>
    </row>
    <row r="15" spans="1:11" ht="15.95" customHeight="1" x14ac:dyDescent="0.4">
      <c r="A15" s="45" t="s">
        <v>44</v>
      </c>
      <c r="B15" s="46">
        <v>73</v>
      </c>
      <c r="C15" s="47">
        <v>100</v>
      </c>
      <c r="D15" s="53"/>
      <c r="E15" s="54">
        <v>2826</v>
      </c>
      <c r="F15" s="52"/>
      <c r="G15" s="47">
        <f t="shared" ref="G15:G25" si="0">ROUNDDOWN($F$6*B15*(1.85-C15/100),2)</f>
        <v>0</v>
      </c>
      <c r="H15" s="52"/>
      <c r="I15" s="47">
        <f t="shared" ref="I15:I25" si="1">G15+H15</f>
        <v>0</v>
      </c>
      <c r="J15" s="51">
        <f t="shared" ref="J15:J25" si="2">ROUNDDOWN(D15*$F$8+E15*$F$9+F15*$F$10,2)</f>
        <v>0</v>
      </c>
      <c r="K15" s="47">
        <f t="shared" ref="K15:K25" si="3">ROUNDDOWN(I15+J15,0)</f>
        <v>0</v>
      </c>
    </row>
    <row r="16" spans="1:11" ht="15.95" customHeight="1" x14ac:dyDescent="0.4">
      <c r="A16" s="45" t="s">
        <v>45</v>
      </c>
      <c r="B16" s="46">
        <v>73</v>
      </c>
      <c r="C16" s="47">
        <v>100</v>
      </c>
      <c r="D16" s="53"/>
      <c r="E16" s="54">
        <v>3954</v>
      </c>
      <c r="F16" s="52"/>
      <c r="G16" s="47">
        <f t="shared" si="0"/>
        <v>0</v>
      </c>
      <c r="H16" s="52"/>
      <c r="I16" s="47">
        <f t="shared" si="1"/>
        <v>0</v>
      </c>
      <c r="J16" s="51">
        <f t="shared" si="2"/>
        <v>0</v>
      </c>
      <c r="K16" s="47">
        <f t="shared" si="3"/>
        <v>0</v>
      </c>
    </row>
    <row r="17" spans="1:11" ht="15.95" customHeight="1" x14ac:dyDescent="0.4">
      <c r="A17" s="45" t="s">
        <v>65</v>
      </c>
      <c r="B17" s="46">
        <v>73</v>
      </c>
      <c r="C17" s="47">
        <v>100</v>
      </c>
      <c r="D17" s="48">
        <v>7405</v>
      </c>
      <c r="E17" s="49"/>
      <c r="F17" s="52"/>
      <c r="G17" s="47">
        <f t="shared" si="0"/>
        <v>0</v>
      </c>
      <c r="H17" s="52"/>
      <c r="I17" s="47">
        <f t="shared" si="1"/>
        <v>0</v>
      </c>
      <c r="J17" s="51">
        <f t="shared" si="2"/>
        <v>0</v>
      </c>
      <c r="K17" s="47">
        <f>ROUNDDOWN(I17+J17,0)</f>
        <v>0</v>
      </c>
    </row>
    <row r="18" spans="1:11" ht="15.95" customHeight="1" x14ac:dyDescent="0.4">
      <c r="A18" s="45" t="s">
        <v>66</v>
      </c>
      <c r="B18" s="46">
        <v>73</v>
      </c>
      <c r="C18" s="47">
        <v>100</v>
      </c>
      <c r="D18" s="48">
        <v>7872</v>
      </c>
      <c r="E18" s="49"/>
      <c r="F18" s="52"/>
      <c r="G18" s="47">
        <f t="shared" si="0"/>
        <v>0</v>
      </c>
      <c r="H18" s="52"/>
      <c r="I18" s="47">
        <f t="shared" si="1"/>
        <v>0</v>
      </c>
      <c r="J18" s="51">
        <f t="shared" si="2"/>
        <v>0</v>
      </c>
      <c r="K18" s="47">
        <f t="shared" si="3"/>
        <v>0</v>
      </c>
    </row>
    <row r="19" spans="1:11" ht="15.95" customHeight="1" x14ac:dyDescent="0.4">
      <c r="A19" s="45" t="s">
        <v>67</v>
      </c>
      <c r="B19" s="46">
        <v>73</v>
      </c>
      <c r="C19" s="47">
        <v>100</v>
      </c>
      <c r="D19" s="48">
        <v>6873</v>
      </c>
      <c r="E19" s="49"/>
      <c r="F19" s="52"/>
      <c r="G19" s="47">
        <f t="shared" si="0"/>
        <v>0</v>
      </c>
      <c r="H19" s="52"/>
      <c r="I19" s="47">
        <f t="shared" si="1"/>
        <v>0</v>
      </c>
      <c r="J19" s="51">
        <f t="shared" si="2"/>
        <v>0</v>
      </c>
      <c r="K19" s="47">
        <f t="shared" si="3"/>
        <v>0</v>
      </c>
    </row>
    <row r="20" spans="1:11" ht="15.95" customHeight="1" x14ac:dyDescent="0.4">
      <c r="A20" s="45" t="s">
        <v>68</v>
      </c>
      <c r="B20" s="46">
        <v>73</v>
      </c>
      <c r="C20" s="47">
        <v>100</v>
      </c>
      <c r="D20" s="53"/>
      <c r="E20" s="54">
        <v>3424</v>
      </c>
      <c r="F20" s="52"/>
      <c r="G20" s="47">
        <f t="shared" si="0"/>
        <v>0</v>
      </c>
      <c r="H20" s="52"/>
      <c r="I20" s="47">
        <f t="shared" si="1"/>
        <v>0</v>
      </c>
      <c r="J20" s="51">
        <f t="shared" si="2"/>
        <v>0</v>
      </c>
      <c r="K20" s="47">
        <f t="shared" si="3"/>
        <v>0</v>
      </c>
    </row>
    <row r="21" spans="1:11" ht="15.95" customHeight="1" x14ac:dyDescent="0.4">
      <c r="A21" s="45" t="s">
        <v>69</v>
      </c>
      <c r="B21" s="46">
        <v>73</v>
      </c>
      <c r="C21" s="47">
        <v>100</v>
      </c>
      <c r="D21" s="53"/>
      <c r="E21" s="54">
        <v>3769</v>
      </c>
      <c r="F21" s="52"/>
      <c r="G21" s="47">
        <f t="shared" si="0"/>
        <v>0</v>
      </c>
      <c r="H21" s="52"/>
      <c r="I21" s="47">
        <f t="shared" si="1"/>
        <v>0</v>
      </c>
      <c r="J21" s="51">
        <f t="shared" si="2"/>
        <v>0</v>
      </c>
      <c r="K21" s="47">
        <f t="shared" si="3"/>
        <v>0</v>
      </c>
    </row>
    <row r="22" spans="1:11" ht="15.95" customHeight="1" x14ac:dyDescent="0.4">
      <c r="A22" s="45" t="s">
        <v>70</v>
      </c>
      <c r="B22" s="46">
        <v>73</v>
      </c>
      <c r="C22" s="47">
        <v>100</v>
      </c>
      <c r="D22" s="53"/>
      <c r="E22" s="54">
        <v>7906</v>
      </c>
      <c r="F22" s="52"/>
      <c r="G22" s="47">
        <f t="shared" si="0"/>
        <v>0</v>
      </c>
      <c r="H22" s="52"/>
      <c r="I22" s="47">
        <f t="shared" si="1"/>
        <v>0</v>
      </c>
      <c r="J22" s="51">
        <f t="shared" si="2"/>
        <v>0</v>
      </c>
      <c r="K22" s="47">
        <f t="shared" si="3"/>
        <v>0</v>
      </c>
    </row>
    <row r="23" spans="1:11" ht="15.95" customHeight="1" x14ac:dyDescent="0.4">
      <c r="A23" s="45" t="s">
        <v>71</v>
      </c>
      <c r="B23" s="46">
        <v>73</v>
      </c>
      <c r="C23" s="47">
        <v>100</v>
      </c>
      <c r="D23" s="53"/>
      <c r="E23" s="54">
        <v>8528</v>
      </c>
      <c r="F23" s="52"/>
      <c r="G23" s="47">
        <f t="shared" si="0"/>
        <v>0</v>
      </c>
      <c r="H23" s="52"/>
      <c r="I23" s="47">
        <f t="shared" si="1"/>
        <v>0</v>
      </c>
      <c r="J23" s="51">
        <f t="shared" si="2"/>
        <v>0</v>
      </c>
      <c r="K23" s="47">
        <f t="shared" si="3"/>
        <v>0</v>
      </c>
    </row>
    <row r="24" spans="1:11" ht="15.95" customHeight="1" x14ac:dyDescent="0.4">
      <c r="A24" s="45" t="s">
        <v>72</v>
      </c>
      <c r="B24" s="46">
        <v>73</v>
      </c>
      <c r="C24" s="47">
        <v>100</v>
      </c>
      <c r="D24" s="53"/>
      <c r="E24" s="54">
        <v>9124</v>
      </c>
      <c r="F24" s="52"/>
      <c r="G24" s="47">
        <f t="shared" si="0"/>
        <v>0</v>
      </c>
      <c r="H24" s="52"/>
      <c r="I24" s="47">
        <f t="shared" si="1"/>
        <v>0</v>
      </c>
      <c r="J24" s="51">
        <f t="shared" si="2"/>
        <v>0</v>
      </c>
      <c r="K24" s="47">
        <f t="shared" si="3"/>
        <v>0</v>
      </c>
    </row>
    <row r="25" spans="1:11" ht="15.95" customHeight="1" x14ac:dyDescent="0.4">
      <c r="A25" s="45" t="s">
        <v>73</v>
      </c>
      <c r="B25" s="46">
        <v>73</v>
      </c>
      <c r="C25" s="47">
        <v>100</v>
      </c>
      <c r="D25" s="53"/>
      <c r="E25" s="54">
        <v>6392</v>
      </c>
      <c r="F25" s="52"/>
      <c r="G25" s="47">
        <f t="shared" si="0"/>
        <v>0</v>
      </c>
      <c r="H25" s="52"/>
      <c r="I25" s="47">
        <f t="shared" si="1"/>
        <v>0</v>
      </c>
      <c r="J25" s="51">
        <f t="shared" si="2"/>
        <v>0</v>
      </c>
      <c r="K25" s="47">
        <f t="shared" si="3"/>
        <v>0</v>
      </c>
    </row>
    <row r="26" spans="1:11" ht="15.95" customHeight="1" x14ac:dyDescent="0.4">
      <c r="B26" s="55"/>
      <c r="C26" s="55" t="s">
        <v>41</v>
      </c>
      <c r="D26" s="47">
        <f>SUM(D14:D25)</f>
        <v>22150</v>
      </c>
      <c r="E26" s="47">
        <f>SUM(E14:E25)</f>
        <v>49173</v>
      </c>
      <c r="F26" s="47">
        <f>SUM(F14:F25)</f>
        <v>0</v>
      </c>
      <c r="G26" s="47">
        <f>SUM(G14:G25)</f>
        <v>0</v>
      </c>
      <c r="H26" s="52"/>
      <c r="I26" s="47">
        <f t="shared" ref="I26:K26" si="4">SUM(I14:I25)</f>
        <v>0</v>
      </c>
      <c r="J26" s="51">
        <f t="shared" si="4"/>
        <v>0</v>
      </c>
      <c r="K26" s="47">
        <f t="shared" si="4"/>
        <v>0</v>
      </c>
    </row>
    <row r="27" spans="1:11" ht="51.75" customHeight="1" thickBot="1" x14ac:dyDescent="0.45">
      <c r="B27" s="55"/>
      <c r="C27" s="55" t="s">
        <v>42</v>
      </c>
      <c r="D27" s="96">
        <f>SUM(D26:F26)</f>
        <v>71323</v>
      </c>
      <c r="E27" s="97"/>
      <c r="F27" s="98"/>
      <c r="G27" s="55"/>
      <c r="H27" s="55"/>
      <c r="I27" s="55"/>
      <c r="J27" s="55"/>
      <c r="K27" s="55"/>
    </row>
    <row r="28" spans="1:11" ht="32.25" customHeight="1" thickBot="1" x14ac:dyDescent="0.45">
      <c r="B28" s="55"/>
      <c r="C28" s="55"/>
      <c r="D28" s="55"/>
      <c r="E28" s="55"/>
      <c r="F28" s="55"/>
      <c r="G28" s="55"/>
      <c r="H28" s="102" t="s">
        <v>100</v>
      </c>
      <c r="I28" s="96"/>
      <c r="J28" s="100">
        <f>ROUNDDOWN(K26*100/110,0)</f>
        <v>0</v>
      </c>
      <c r="K28" s="101"/>
    </row>
    <row r="29" spans="1:11" ht="54.75" customHeight="1" x14ac:dyDescent="0.4">
      <c r="B29" s="55"/>
      <c r="C29" s="55"/>
      <c r="D29" s="55"/>
      <c r="E29" s="55"/>
      <c r="F29" s="55"/>
      <c r="G29" s="55"/>
      <c r="H29" s="91" t="s">
        <v>101</v>
      </c>
      <c r="I29" s="91"/>
      <c r="J29" s="91"/>
      <c r="K29" s="91"/>
    </row>
    <row r="30" spans="1:11" x14ac:dyDescent="0.4"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4"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 x14ac:dyDescent="0.4"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2:11" x14ac:dyDescent="0.4"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2:11" x14ac:dyDescent="0.4"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2:11" x14ac:dyDescent="0.4"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2:11" x14ac:dyDescent="0.4"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2:11" x14ac:dyDescent="0.4"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2:11" x14ac:dyDescent="0.4">
      <c r="B38" s="55"/>
      <c r="C38" s="55"/>
      <c r="D38" s="55"/>
      <c r="E38" s="55"/>
      <c r="F38" s="55"/>
      <c r="G38" s="55"/>
      <c r="H38" s="55"/>
      <c r="I38" s="55"/>
      <c r="J38" s="55"/>
      <c r="K38" s="55"/>
    </row>
  </sheetData>
  <protectedRanges>
    <protectedRange sqref="F6 F8:F9" name="範囲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&amp;R&amp;"BIZ UDゴシック,標準"&amp;14別紙2-11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K38"/>
  <sheetViews>
    <sheetView view="pageBreakPreview" topLeftCell="A4" zoomScale="70" zoomScaleNormal="100" zoomScaleSheetLayoutView="70" workbookViewId="0">
      <selection activeCell="C28" sqref="C28"/>
    </sheetView>
  </sheetViews>
  <sheetFormatPr defaultColWidth="9" defaultRowHeight="1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89" t="s">
        <v>102</v>
      </c>
      <c r="B2" s="89"/>
      <c r="C2" s="89"/>
      <c r="D2" s="89"/>
      <c r="E2" s="89"/>
      <c r="F2" s="89"/>
      <c r="G2" s="32">
        <f>D27</f>
        <v>140292</v>
      </c>
      <c r="H2" s="1" t="s">
        <v>21</v>
      </c>
    </row>
    <row r="3" spans="1:11" ht="21" customHeight="1" x14ac:dyDescent="0.4">
      <c r="A3" s="18" t="s">
        <v>22</v>
      </c>
    </row>
    <row r="4" spans="1:11" ht="8.25" customHeight="1" x14ac:dyDescent="0.4"/>
    <row r="5" spans="1:11" ht="18" customHeight="1" thickBot="1" x14ac:dyDescent="0.45">
      <c r="C5" s="84" t="s">
        <v>3</v>
      </c>
      <c r="D5" s="84"/>
      <c r="E5" s="84"/>
      <c r="F5" s="78" t="s">
        <v>23</v>
      </c>
      <c r="G5" s="84"/>
    </row>
    <row r="6" spans="1:11" ht="18" customHeight="1" thickBot="1" x14ac:dyDescent="0.45">
      <c r="C6" s="84" t="s">
        <v>24</v>
      </c>
      <c r="D6" s="84" t="s">
        <v>25</v>
      </c>
      <c r="E6" s="87"/>
      <c r="F6" s="59"/>
      <c r="G6" s="34" t="s">
        <v>26</v>
      </c>
    </row>
    <row r="7" spans="1:11" ht="18" customHeight="1" thickBot="1" x14ac:dyDescent="0.45">
      <c r="C7" s="84"/>
      <c r="D7" s="84"/>
      <c r="E7" s="84"/>
      <c r="F7" s="60"/>
      <c r="G7" s="17" t="s">
        <v>26</v>
      </c>
    </row>
    <row r="8" spans="1:11" ht="18" customHeight="1" thickBot="1" x14ac:dyDescent="0.45">
      <c r="C8" s="84" t="s">
        <v>27</v>
      </c>
      <c r="D8" s="92" t="s">
        <v>28</v>
      </c>
      <c r="E8" s="93"/>
      <c r="F8" s="61"/>
      <c r="G8" s="37" t="s">
        <v>29</v>
      </c>
    </row>
    <row r="9" spans="1:11" ht="18" customHeight="1" thickBot="1" x14ac:dyDescent="0.45">
      <c r="C9" s="84"/>
      <c r="D9" s="94" t="s">
        <v>30</v>
      </c>
      <c r="E9" s="95"/>
      <c r="F9" s="62"/>
      <c r="G9" s="39" t="s">
        <v>29</v>
      </c>
    </row>
    <row r="10" spans="1:11" ht="18" customHeight="1" x14ac:dyDescent="0.4">
      <c r="C10" s="84"/>
      <c r="D10" s="84"/>
      <c r="E10" s="84"/>
      <c r="F10" s="40"/>
      <c r="G10" s="17" t="s">
        <v>29</v>
      </c>
    </row>
    <row r="12" spans="1:11" x14ac:dyDescent="0.4">
      <c r="A12" s="41"/>
      <c r="B12" s="42" t="s">
        <v>31</v>
      </c>
      <c r="C12" s="42" t="s">
        <v>32</v>
      </c>
      <c r="D12" s="42" t="s">
        <v>28</v>
      </c>
      <c r="E12" s="42" t="s">
        <v>30</v>
      </c>
      <c r="F12" s="41"/>
      <c r="G12" s="88" t="s">
        <v>33</v>
      </c>
      <c r="H12" s="84"/>
      <c r="I12" s="84" t="s">
        <v>34</v>
      </c>
      <c r="J12" s="84" t="s">
        <v>35</v>
      </c>
      <c r="K12" s="84" t="s">
        <v>36</v>
      </c>
    </row>
    <row r="13" spans="1:11" x14ac:dyDescent="0.4">
      <c r="A13" s="8"/>
      <c r="B13" s="43" t="s">
        <v>37</v>
      </c>
      <c r="C13" s="43" t="s">
        <v>38</v>
      </c>
      <c r="D13" s="43" t="s">
        <v>39</v>
      </c>
      <c r="E13" s="43" t="s">
        <v>39</v>
      </c>
      <c r="F13" s="8"/>
      <c r="G13" s="44" t="s">
        <v>40</v>
      </c>
      <c r="H13" s="5"/>
      <c r="I13" s="84"/>
      <c r="J13" s="84"/>
      <c r="K13" s="84"/>
    </row>
    <row r="14" spans="1:11" ht="15.95" customHeight="1" x14ac:dyDescent="0.4">
      <c r="A14" s="45" t="s">
        <v>43</v>
      </c>
      <c r="B14" s="46">
        <v>66</v>
      </c>
      <c r="C14" s="46">
        <v>100</v>
      </c>
      <c r="D14" s="53"/>
      <c r="E14" s="54">
        <v>9981</v>
      </c>
      <c r="F14" s="50"/>
      <c r="G14" s="47">
        <f>ROUNDDOWN($F$6*B14*(1.85-C14/100),2)</f>
        <v>0</v>
      </c>
      <c r="H14" s="52"/>
      <c r="I14" s="47">
        <f>G14+H14</f>
        <v>0</v>
      </c>
      <c r="J14" s="51">
        <f>ROUNDDOWN(D14*$F$8+E14*$F$9+F14*$F$10,2)</f>
        <v>0</v>
      </c>
      <c r="K14" s="47">
        <f>ROUNDDOWN(I14+J14,0)</f>
        <v>0</v>
      </c>
    </row>
    <row r="15" spans="1:11" ht="15.95" customHeight="1" x14ac:dyDescent="0.4">
      <c r="A15" s="45" t="s">
        <v>44</v>
      </c>
      <c r="B15" s="46">
        <v>66</v>
      </c>
      <c r="C15" s="47">
        <v>100</v>
      </c>
      <c r="D15" s="53"/>
      <c r="E15" s="54">
        <v>9916</v>
      </c>
      <c r="F15" s="52"/>
      <c r="G15" s="47">
        <f t="shared" ref="G15:G25" si="0">ROUNDDOWN($F$6*B15*(1.85-C15/100),2)</f>
        <v>0</v>
      </c>
      <c r="H15" s="52"/>
      <c r="I15" s="47">
        <f t="shared" ref="I15:I25" si="1">G15+H15</f>
        <v>0</v>
      </c>
      <c r="J15" s="51">
        <f t="shared" ref="J15:J25" si="2">ROUNDDOWN(D15*$F$8+E15*$F$9+F15*$F$10,2)</f>
        <v>0</v>
      </c>
      <c r="K15" s="47">
        <f t="shared" ref="K15:K25" si="3">ROUNDDOWN(I15+J15,0)</f>
        <v>0</v>
      </c>
    </row>
    <row r="16" spans="1:11" ht="15.95" customHeight="1" x14ac:dyDescent="0.4">
      <c r="A16" s="45" t="s">
        <v>45</v>
      </c>
      <c r="B16" s="46">
        <v>66</v>
      </c>
      <c r="C16" s="47">
        <v>100</v>
      </c>
      <c r="D16" s="53"/>
      <c r="E16" s="54">
        <v>10772</v>
      </c>
      <c r="F16" s="52"/>
      <c r="G16" s="47">
        <f t="shared" si="0"/>
        <v>0</v>
      </c>
      <c r="H16" s="52"/>
      <c r="I16" s="47">
        <f t="shared" si="1"/>
        <v>0</v>
      </c>
      <c r="J16" s="51">
        <f t="shared" si="2"/>
        <v>0</v>
      </c>
      <c r="K16" s="47">
        <f t="shared" si="3"/>
        <v>0</v>
      </c>
    </row>
    <row r="17" spans="1:11" ht="15.95" customHeight="1" x14ac:dyDescent="0.4">
      <c r="A17" s="45" t="s">
        <v>65</v>
      </c>
      <c r="B17" s="46">
        <v>66</v>
      </c>
      <c r="C17" s="47">
        <v>100</v>
      </c>
      <c r="D17" s="48">
        <v>13359</v>
      </c>
      <c r="E17" s="49"/>
      <c r="F17" s="52"/>
      <c r="G17" s="47">
        <f t="shared" si="0"/>
        <v>0</v>
      </c>
      <c r="H17" s="52"/>
      <c r="I17" s="47">
        <f t="shared" si="1"/>
        <v>0</v>
      </c>
      <c r="J17" s="51">
        <f t="shared" si="2"/>
        <v>0</v>
      </c>
      <c r="K17" s="47">
        <f t="shared" si="3"/>
        <v>0</v>
      </c>
    </row>
    <row r="18" spans="1:11" ht="15.95" customHeight="1" x14ac:dyDescent="0.4">
      <c r="A18" s="45" t="s">
        <v>66</v>
      </c>
      <c r="B18" s="46">
        <v>66</v>
      </c>
      <c r="C18" s="47">
        <v>100</v>
      </c>
      <c r="D18" s="48">
        <v>14118</v>
      </c>
      <c r="E18" s="49"/>
      <c r="F18" s="52"/>
      <c r="G18" s="47">
        <f t="shared" si="0"/>
        <v>0</v>
      </c>
      <c r="H18" s="52"/>
      <c r="I18" s="47">
        <f t="shared" si="1"/>
        <v>0</v>
      </c>
      <c r="J18" s="51">
        <f t="shared" si="2"/>
        <v>0</v>
      </c>
      <c r="K18" s="47">
        <f t="shared" si="3"/>
        <v>0</v>
      </c>
    </row>
    <row r="19" spans="1:11" ht="15.95" customHeight="1" x14ac:dyDescent="0.4">
      <c r="A19" s="45" t="s">
        <v>67</v>
      </c>
      <c r="B19" s="46">
        <v>66</v>
      </c>
      <c r="C19" s="47">
        <v>100</v>
      </c>
      <c r="D19" s="48">
        <v>12902</v>
      </c>
      <c r="E19" s="49"/>
      <c r="F19" s="52"/>
      <c r="G19" s="47">
        <f t="shared" si="0"/>
        <v>0</v>
      </c>
      <c r="H19" s="52"/>
      <c r="I19" s="47">
        <f t="shared" si="1"/>
        <v>0</v>
      </c>
      <c r="J19" s="51">
        <f t="shared" si="2"/>
        <v>0</v>
      </c>
      <c r="K19" s="47">
        <f t="shared" si="3"/>
        <v>0</v>
      </c>
    </row>
    <row r="20" spans="1:11" ht="15.95" customHeight="1" x14ac:dyDescent="0.4">
      <c r="A20" s="45" t="s">
        <v>68</v>
      </c>
      <c r="B20" s="46">
        <v>66</v>
      </c>
      <c r="C20" s="47">
        <v>100</v>
      </c>
      <c r="D20" s="53"/>
      <c r="E20" s="54">
        <v>10901</v>
      </c>
      <c r="F20" s="52"/>
      <c r="G20" s="47">
        <f t="shared" si="0"/>
        <v>0</v>
      </c>
      <c r="H20" s="52"/>
      <c r="I20" s="47">
        <f t="shared" si="1"/>
        <v>0</v>
      </c>
      <c r="J20" s="51">
        <f t="shared" si="2"/>
        <v>0</v>
      </c>
      <c r="K20" s="47">
        <f t="shared" si="3"/>
        <v>0</v>
      </c>
    </row>
    <row r="21" spans="1:11" ht="15.95" customHeight="1" x14ac:dyDescent="0.4">
      <c r="A21" s="45" t="s">
        <v>69</v>
      </c>
      <c r="B21" s="46">
        <v>66</v>
      </c>
      <c r="C21" s="47">
        <v>100</v>
      </c>
      <c r="D21" s="53"/>
      <c r="E21" s="54">
        <v>10590</v>
      </c>
      <c r="F21" s="52"/>
      <c r="G21" s="47">
        <f t="shared" si="0"/>
        <v>0</v>
      </c>
      <c r="H21" s="52"/>
      <c r="I21" s="47">
        <f t="shared" si="1"/>
        <v>0</v>
      </c>
      <c r="J21" s="51">
        <f t="shared" si="2"/>
        <v>0</v>
      </c>
      <c r="K21" s="47">
        <f t="shared" si="3"/>
        <v>0</v>
      </c>
    </row>
    <row r="22" spans="1:11" ht="15.95" customHeight="1" x14ac:dyDescent="0.4">
      <c r="A22" s="45" t="s">
        <v>70</v>
      </c>
      <c r="B22" s="46">
        <v>66</v>
      </c>
      <c r="C22" s="47">
        <v>100</v>
      </c>
      <c r="D22" s="53"/>
      <c r="E22" s="54">
        <v>11804</v>
      </c>
      <c r="F22" s="52"/>
      <c r="G22" s="47">
        <f t="shared" si="0"/>
        <v>0</v>
      </c>
      <c r="H22" s="52"/>
      <c r="I22" s="47">
        <f t="shared" si="1"/>
        <v>0</v>
      </c>
      <c r="J22" s="51">
        <f t="shared" si="2"/>
        <v>0</v>
      </c>
      <c r="K22" s="47">
        <f t="shared" si="3"/>
        <v>0</v>
      </c>
    </row>
    <row r="23" spans="1:11" ht="15.95" customHeight="1" x14ac:dyDescent="0.4">
      <c r="A23" s="45" t="s">
        <v>71</v>
      </c>
      <c r="B23" s="46">
        <v>66</v>
      </c>
      <c r="C23" s="47">
        <v>100</v>
      </c>
      <c r="D23" s="53"/>
      <c r="E23" s="54">
        <v>12389</v>
      </c>
      <c r="F23" s="52"/>
      <c r="G23" s="47">
        <f t="shared" si="0"/>
        <v>0</v>
      </c>
      <c r="H23" s="52"/>
      <c r="I23" s="47">
        <f t="shared" si="1"/>
        <v>0</v>
      </c>
      <c r="J23" s="51">
        <f t="shared" si="2"/>
        <v>0</v>
      </c>
      <c r="K23" s="47">
        <f t="shared" si="3"/>
        <v>0</v>
      </c>
    </row>
    <row r="24" spans="1:11" ht="15.95" customHeight="1" x14ac:dyDescent="0.4">
      <c r="A24" s="45" t="s">
        <v>72</v>
      </c>
      <c r="B24" s="46">
        <v>66</v>
      </c>
      <c r="C24" s="47">
        <v>100</v>
      </c>
      <c r="D24" s="53"/>
      <c r="E24" s="54">
        <v>12183</v>
      </c>
      <c r="F24" s="52"/>
      <c r="G24" s="47">
        <f t="shared" si="0"/>
        <v>0</v>
      </c>
      <c r="H24" s="52"/>
      <c r="I24" s="47">
        <f t="shared" si="1"/>
        <v>0</v>
      </c>
      <c r="J24" s="51">
        <f t="shared" si="2"/>
        <v>0</v>
      </c>
      <c r="K24" s="47">
        <f t="shared" si="3"/>
        <v>0</v>
      </c>
    </row>
    <row r="25" spans="1:11" ht="15.95" customHeight="1" x14ac:dyDescent="0.4">
      <c r="A25" s="45" t="s">
        <v>73</v>
      </c>
      <c r="B25" s="46">
        <v>66</v>
      </c>
      <c r="C25" s="47">
        <v>100</v>
      </c>
      <c r="D25" s="53"/>
      <c r="E25" s="54">
        <v>11377</v>
      </c>
      <c r="F25" s="52"/>
      <c r="G25" s="47">
        <f t="shared" si="0"/>
        <v>0</v>
      </c>
      <c r="H25" s="52"/>
      <c r="I25" s="47">
        <f t="shared" si="1"/>
        <v>0</v>
      </c>
      <c r="J25" s="51">
        <f t="shared" si="2"/>
        <v>0</v>
      </c>
      <c r="K25" s="47">
        <f t="shared" si="3"/>
        <v>0</v>
      </c>
    </row>
    <row r="26" spans="1:11" ht="15.95" customHeight="1" x14ac:dyDescent="0.4">
      <c r="B26" s="55"/>
      <c r="C26" s="55" t="s">
        <v>41</v>
      </c>
      <c r="D26" s="47">
        <f>SUM(D14:D25)</f>
        <v>40379</v>
      </c>
      <c r="E26" s="47">
        <f>SUM(E14:E25)</f>
        <v>99913</v>
      </c>
      <c r="F26" s="47">
        <f>SUM(F14:F25)</f>
        <v>0</v>
      </c>
      <c r="G26" s="47">
        <f>SUM(G14:G25)</f>
        <v>0</v>
      </c>
      <c r="H26" s="52"/>
      <c r="I26" s="47">
        <f t="shared" ref="I26:K26" si="4">SUM(I14:I25)</f>
        <v>0</v>
      </c>
      <c r="J26" s="51">
        <f t="shared" si="4"/>
        <v>0</v>
      </c>
      <c r="K26" s="47">
        <f t="shared" si="4"/>
        <v>0</v>
      </c>
    </row>
    <row r="27" spans="1:11" ht="51.75" customHeight="1" thickBot="1" x14ac:dyDescent="0.45">
      <c r="B27" s="55"/>
      <c r="C27" s="55" t="s">
        <v>42</v>
      </c>
      <c r="D27" s="96">
        <f>SUM(D26:F26)</f>
        <v>140292</v>
      </c>
      <c r="E27" s="97"/>
      <c r="F27" s="98"/>
      <c r="G27" s="55"/>
      <c r="H27" s="55"/>
      <c r="I27" s="55"/>
      <c r="J27" s="55"/>
      <c r="K27" s="55"/>
    </row>
    <row r="28" spans="1:11" ht="32.25" customHeight="1" thickBot="1" x14ac:dyDescent="0.45">
      <c r="B28" s="55"/>
      <c r="C28" s="55"/>
      <c r="D28" s="55"/>
      <c r="E28" s="55"/>
      <c r="F28" s="55"/>
      <c r="G28" s="55"/>
      <c r="H28" s="103" t="s">
        <v>103</v>
      </c>
      <c r="I28" s="104"/>
      <c r="J28" s="100">
        <f>ROUNDDOWN(K26*100/110,0)</f>
        <v>0</v>
      </c>
      <c r="K28" s="101"/>
    </row>
    <row r="29" spans="1:11" ht="54.75" customHeight="1" x14ac:dyDescent="0.4">
      <c r="B29" s="55"/>
      <c r="C29" s="55"/>
      <c r="D29" s="55"/>
      <c r="E29" s="55"/>
      <c r="F29" s="55"/>
      <c r="G29" s="55"/>
      <c r="H29" s="91" t="s">
        <v>104</v>
      </c>
      <c r="I29" s="91"/>
      <c r="J29" s="91"/>
      <c r="K29" s="91"/>
    </row>
    <row r="30" spans="1:11" x14ac:dyDescent="0.4"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4"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 x14ac:dyDescent="0.4"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2:11" x14ac:dyDescent="0.4"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2:11" x14ac:dyDescent="0.4"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2:11" x14ac:dyDescent="0.4"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2:11" x14ac:dyDescent="0.4"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2:11" x14ac:dyDescent="0.4"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2:11" x14ac:dyDescent="0.4">
      <c r="B38" s="55"/>
      <c r="C38" s="55"/>
      <c r="D38" s="55"/>
      <c r="E38" s="55"/>
      <c r="F38" s="55"/>
      <c r="G38" s="55"/>
      <c r="H38" s="55"/>
      <c r="I38" s="55"/>
      <c r="J38" s="55"/>
      <c r="K38" s="55"/>
    </row>
  </sheetData>
  <protectedRanges>
    <protectedRange sqref="F6 F8:F9" name="範囲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&amp;R&amp;"BIZ UDゴシック,標準"&amp;14別紙2-12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K38"/>
  <sheetViews>
    <sheetView view="pageBreakPreview" topLeftCell="A7" zoomScale="80" zoomScaleNormal="100" zoomScaleSheetLayoutView="80" workbookViewId="0">
      <selection activeCell="C28" sqref="C28"/>
    </sheetView>
  </sheetViews>
  <sheetFormatPr defaultColWidth="9" defaultRowHeight="1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89" t="s">
        <v>105</v>
      </c>
      <c r="B2" s="89"/>
      <c r="C2" s="89"/>
      <c r="D2" s="89"/>
      <c r="E2" s="89"/>
      <c r="F2" s="89"/>
      <c r="G2" s="32">
        <f>D27</f>
        <v>671572</v>
      </c>
      <c r="H2" s="1" t="s">
        <v>21</v>
      </c>
    </row>
    <row r="3" spans="1:11" ht="21" customHeight="1" x14ac:dyDescent="0.4">
      <c r="A3" s="18" t="s">
        <v>22</v>
      </c>
    </row>
    <row r="4" spans="1:11" ht="8.25" customHeight="1" x14ac:dyDescent="0.4"/>
    <row r="5" spans="1:11" ht="18" customHeight="1" thickBot="1" x14ac:dyDescent="0.45">
      <c r="C5" s="84" t="s">
        <v>3</v>
      </c>
      <c r="D5" s="84"/>
      <c r="E5" s="84"/>
      <c r="F5" s="78" t="s">
        <v>23</v>
      </c>
      <c r="G5" s="84"/>
    </row>
    <row r="6" spans="1:11" ht="18" customHeight="1" thickBot="1" x14ac:dyDescent="0.45">
      <c r="C6" s="84" t="s">
        <v>24</v>
      </c>
      <c r="D6" s="84" t="s">
        <v>25</v>
      </c>
      <c r="E6" s="87"/>
      <c r="F6" s="59"/>
      <c r="G6" s="34" t="s">
        <v>26</v>
      </c>
    </row>
    <row r="7" spans="1:11" ht="18" customHeight="1" thickBot="1" x14ac:dyDescent="0.45">
      <c r="C7" s="84"/>
      <c r="D7" s="84"/>
      <c r="E7" s="84"/>
      <c r="F7" s="60"/>
      <c r="G7" s="17" t="s">
        <v>26</v>
      </c>
    </row>
    <row r="8" spans="1:11" ht="18" customHeight="1" thickBot="1" x14ac:dyDescent="0.45">
      <c r="C8" s="84" t="s">
        <v>27</v>
      </c>
      <c r="D8" s="92" t="s">
        <v>28</v>
      </c>
      <c r="E8" s="93"/>
      <c r="F8" s="61"/>
      <c r="G8" s="37" t="s">
        <v>29</v>
      </c>
    </row>
    <row r="9" spans="1:11" ht="18" customHeight="1" thickBot="1" x14ac:dyDescent="0.45">
      <c r="C9" s="84"/>
      <c r="D9" s="94" t="s">
        <v>30</v>
      </c>
      <c r="E9" s="95"/>
      <c r="F9" s="62"/>
      <c r="G9" s="39" t="s">
        <v>29</v>
      </c>
    </row>
    <row r="10" spans="1:11" ht="18" customHeight="1" x14ac:dyDescent="0.4">
      <c r="C10" s="84"/>
      <c r="D10" s="84"/>
      <c r="E10" s="84"/>
      <c r="F10" s="40"/>
      <c r="G10" s="17" t="s">
        <v>29</v>
      </c>
    </row>
    <row r="12" spans="1:11" x14ac:dyDescent="0.4">
      <c r="A12" s="41"/>
      <c r="B12" s="42" t="s">
        <v>31</v>
      </c>
      <c r="C12" s="42" t="s">
        <v>32</v>
      </c>
      <c r="D12" s="42" t="s">
        <v>28</v>
      </c>
      <c r="E12" s="42" t="s">
        <v>30</v>
      </c>
      <c r="F12" s="41"/>
      <c r="G12" s="88" t="s">
        <v>33</v>
      </c>
      <c r="H12" s="84"/>
      <c r="I12" s="84" t="s">
        <v>34</v>
      </c>
      <c r="J12" s="84" t="s">
        <v>35</v>
      </c>
      <c r="K12" s="84" t="s">
        <v>36</v>
      </c>
    </row>
    <row r="13" spans="1:11" x14ac:dyDescent="0.4">
      <c r="A13" s="8"/>
      <c r="B13" s="43" t="s">
        <v>37</v>
      </c>
      <c r="C13" s="43" t="s">
        <v>38</v>
      </c>
      <c r="D13" s="43" t="s">
        <v>39</v>
      </c>
      <c r="E13" s="43" t="s">
        <v>39</v>
      </c>
      <c r="F13" s="8"/>
      <c r="G13" s="44" t="s">
        <v>40</v>
      </c>
      <c r="H13" s="5"/>
      <c r="I13" s="84"/>
      <c r="J13" s="84"/>
      <c r="K13" s="84"/>
    </row>
    <row r="14" spans="1:11" ht="15.95" customHeight="1" x14ac:dyDescent="0.4">
      <c r="A14" s="45" t="s">
        <v>43</v>
      </c>
      <c r="B14" s="46">
        <v>358</v>
      </c>
      <c r="C14" s="46">
        <v>100</v>
      </c>
      <c r="D14" s="53"/>
      <c r="E14" s="54">
        <v>29249</v>
      </c>
      <c r="F14" s="50"/>
      <c r="G14" s="47">
        <f>ROUNDDOWN($F$6*B14*(1.85-C14/100),2)</f>
        <v>0</v>
      </c>
      <c r="H14" s="52"/>
      <c r="I14" s="47">
        <f>G14+H14</f>
        <v>0</v>
      </c>
      <c r="J14" s="51">
        <f>ROUNDDOWN(D14*$F$8+E14*$F$9+F14*$F$10,2)</f>
        <v>0</v>
      </c>
      <c r="K14" s="47">
        <f>ROUNDDOWN(I14+J14,0)</f>
        <v>0</v>
      </c>
    </row>
    <row r="15" spans="1:11" ht="15.95" customHeight="1" x14ac:dyDescent="0.4">
      <c r="A15" s="45" t="s">
        <v>44</v>
      </c>
      <c r="B15" s="46">
        <v>358</v>
      </c>
      <c r="C15" s="47">
        <v>100</v>
      </c>
      <c r="D15" s="53"/>
      <c r="E15" s="54">
        <v>34587</v>
      </c>
      <c r="F15" s="52"/>
      <c r="G15" s="47">
        <f t="shared" ref="G15:G25" si="0">ROUNDDOWN($F$6*B15*(1.85-C15/100),2)</f>
        <v>0</v>
      </c>
      <c r="H15" s="52"/>
      <c r="I15" s="47">
        <f t="shared" ref="I15:I25" si="1">G15+H15</f>
        <v>0</v>
      </c>
      <c r="J15" s="51">
        <f t="shared" ref="J15:J25" si="2">ROUNDDOWN(D15*$F$8+E15*$F$9+F15*$F$10,2)</f>
        <v>0</v>
      </c>
      <c r="K15" s="47">
        <f t="shared" ref="K15:K25" si="3">ROUNDDOWN(I15+J15,0)</f>
        <v>0</v>
      </c>
    </row>
    <row r="16" spans="1:11" ht="15.95" customHeight="1" x14ac:dyDescent="0.4">
      <c r="A16" s="45" t="s">
        <v>45</v>
      </c>
      <c r="B16" s="46">
        <v>358</v>
      </c>
      <c r="C16" s="47">
        <v>100</v>
      </c>
      <c r="D16" s="53"/>
      <c r="E16" s="54">
        <v>54401</v>
      </c>
      <c r="F16" s="52"/>
      <c r="G16" s="47">
        <f t="shared" si="0"/>
        <v>0</v>
      </c>
      <c r="H16" s="52"/>
      <c r="I16" s="47">
        <f t="shared" si="1"/>
        <v>0</v>
      </c>
      <c r="J16" s="51">
        <f t="shared" si="2"/>
        <v>0</v>
      </c>
      <c r="K16" s="47">
        <f t="shared" si="3"/>
        <v>0</v>
      </c>
    </row>
    <row r="17" spans="1:11" ht="15.95" customHeight="1" x14ac:dyDescent="0.4">
      <c r="A17" s="45" t="s">
        <v>65</v>
      </c>
      <c r="B17" s="46">
        <v>358</v>
      </c>
      <c r="C17" s="47">
        <v>100</v>
      </c>
      <c r="D17" s="48">
        <v>77583</v>
      </c>
      <c r="E17" s="49"/>
      <c r="F17" s="52"/>
      <c r="G17" s="47">
        <f t="shared" si="0"/>
        <v>0</v>
      </c>
      <c r="H17" s="52"/>
      <c r="I17" s="47">
        <f t="shared" si="1"/>
        <v>0</v>
      </c>
      <c r="J17" s="51">
        <f t="shared" si="2"/>
        <v>0</v>
      </c>
      <c r="K17" s="47">
        <f t="shared" si="3"/>
        <v>0</v>
      </c>
    </row>
    <row r="18" spans="1:11" ht="15.95" customHeight="1" x14ac:dyDescent="0.4">
      <c r="A18" s="45" t="s">
        <v>66</v>
      </c>
      <c r="B18" s="46">
        <v>358</v>
      </c>
      <c r="C18" s="47">
        <v>100</v>
      </c>
      <c r="D18" s="48">
        <v>88283</v>
      </c>
      <c r="E18" s="49"/>
      <c r="F18" s="52"/>
      <c r="G18" s="47">
        <f t="shared" si="0"/>
        <v>0</v>
      </c>
      <c r="H18" s="52"/>
      <c r="I18" s="47">
        <f t="shared" si="1"/>
        <v>0</v>
      </c>
      <c r="J18" s="51">
        <f t="shared" si="2"/>
        <v>0</v>
      </c>
      <c r="K18" s="47">
        <f t="shared" si="3"/>
        <v>0</v>
      </c>
    </row>
    <row r="19" spans="1:11" ht="15.95" customHeight="1" x14ac:dyDescent="0.4">
      <c r="A19" s="45" t="s">
        <v>67</v>
      </c>
      <c r="B19" s="46">
        <v>358</v>
      </c>
      <c r="C19" s="47">
        <v>100</v>
      </c>
      <c r="D19" s="48">
        <v>74582</v>
      </c>
      <c r="E19" s="49"/>
      <c r="F19" s="52"/>
      <c r="G19" s="47">
        <f t="shared" si="0"/>
        <v>0</v>
      </c>
      <c r="H19" s="52"/>
      <c r="I19" s="47">
        <f t="shared" si="1"/>
        <v>0</v>
      </c>
      <c r="J19" s="51">
        <f t="shared" si="2"/>
        <v>0</v>
      </c>
      <c r="K19" s="47">
        <f t="shared" si="3"/>
        <v>0</v>
      </c>
    </row>
    <row r="20" spans="1:11" ht="15.95" customHeight="1" x14ac:dyDescent="0.4">
      <c r="A20" s="45" t="s">
        <v>68</v>
      </c>
      <c r="B20" s="46">
        <v>358</v>
      </c>
      <c r="C20" s="47">
        <v>100</v>
      </c>
      <c r="D20" s="53"/>
      <c r="E20" s="54">
        <v>52129</v>
      </c>
      <c r="F20" s="52"/>
      <c r="G20" s="47">
        <f t="shared" si="0"/>
        <v>0</v>
      </c>
      <c r="H20" s="52"/>
      <c r="I20" s="47">
        <f t="shared" si="1"/>
        <v>0</v>
      </c>
      <c r="J20" s="51">
        <f t="shared" si="2"/>
        <v>0</v>
      </c>
      <c r="K20" s="47">
        <f t="shared" si="3"/>
        <v>0</v>
      </c>
    </row>
    <row r="21" spans="1:11" ht="15.95" customHeight="1" x14ac:dyDescent="0.4">
      <c r="A21" s="45" t="s">
        <v>69</v>
      </c>
      <c r="B21" s="46">
        <v>358</v>
      </c>
      <c r="C21" s="47">
        <v>100</v>
      </c>
      <c r="D21" s="53"/>
      <c r="E21" s="54">
        <v>31884</v>
      </c>
      <c r="F21" s="52"/>
      <c r="G21" s="47">
        <f t="shared" si="0"/>
        <v>0</v>
      </c>
      <c r="H21" s="52"/>
      <c r="I21" s="47">
        <f t="shared" si="1"/>
        <v>0</v>
      </c>
      <c r="J21" s="51">
        <f t="shared" si="2"/>
        <v>0</v>
      </c>
      <c r="K21" s="47">
        <f t="shared" si="3"/>
        <v>0</v>
      </c>
    </row>
    <row r="22" spans="1:11" ht="15.95" customHeight="1" x14ac:dyDescent="0.4">
      <c r="A22" s="45" t="s">
        <v>70</v>
      </c>
      <c r="B22" s="46">
        <v>358</v>
      </c>
      <c r="C22" s="47">
        <v>100</v>
      </c>
      <c r="D22" s="53"/>
      <c r="E22" s="54">
        <v>55853</v>
      </c>
      <c r="F22" s="52"/>
      <c r="G22" s="47">
        <f t="shared" si="0"/>
        <v>0</v>
      </c>
      <c r="H22" s="52"/>
      <c r="I22" s="47">
        <f t="shared" si="1"/>
        <v>0</v>
      </c>
      <c r="J22" s="51">
        <f t="shared" si="2"/>
        <v>0</v>
      </c>
      <c r="K22" s="47">
        <f t="shared" si="3"/>
        <v>0</v>
      </c>
    </row>
    <row r="23" spans="1:11" ht="15.95" customHeight="1" x14ac:dyDescent="0.4">
      <c r="A23" s="45" t="s">
        <v>71</v>
      </c>
      <c r="B23" s="46">
        <v>358</v>
      </c>
      <c r="C23" s="47">
        <v>100</v>
      </c>
      <c r="D23" s="53"/>
      <c r="E23" s="54">
        <v>65448</v>
      </c>
      <c r="F23" s="52"/>
      <c r="G23" s="47">
        <f t="shared" si="0"/>
        <v>0</v>
      </c>
      <c r="H23" s="52"/>
      <c r="I23" s="47">
        <f t="shared" si="1"/>
        <v>0</v>
      </c>
      <c r="J23" s="51">
        <f t="shared" si="2"/>
        <v>0</v>
      </c>
      <c r="K23" s="47">
        <f t="shared" si="3"/>
        <v>0</v>
      </c>
    </row>
    <row r="24" spans="1:11" ht="15.95" customHeight="1" x14ac:dyDescent="0.4">
      <c r="A24" s="45" t="s">
        <v>72</v>
      </c>
      <c r="B24" s="46">
        <v>358</v>
      </c>
      <c r="C24" s="47">
        <v>100</v>
      </c>
      <c r="D24" s="53"/>
      <c r="E24" s="54">
        <v>57585</v>
      </c>
      <c r="F24" s="52"/>
      <c r="G24" s="47">
        <f t="shared" si="0"/>
        <v>0</v>
      </c>
      <c r="H24" s="52"/>
      <c r="I24" s="47">
        <f t="shared" si="1"/>
        <v>0</v>
      </c>
      <c r="J24" s="51">
        <f t="shared" si="2"/>
        <v>0</v>
      </c>
      <c r="K24" s="47">
        <f t="shared" si="3"/>
        <v>0</v>
      </c>
    </row>
    <row r="25" spans="1:11" ht="15.95" customHeight="1" x14ac:dyDescent="0.4">
      <c r="A25" s="45" t="s">
        <v>73</v>
      </c>
      <c r="B25" s="46">
        <v>358</v>
      </c>
      <c r="C25" s="47">
        <v>100</v>
      </c>
      <c r="D25" s="53"/>
      <c r="E25" s="54">
        <v>49988</v>
      </c>
      <c r="F25" s="52"/>
      <c r="G25" s="47">
        <f t="shared" si="0"/>
        <v>0</v>
      </c>
      <c r="H25" s="52"/>
      <c r="I25" s="47">
        <f t="shared" si="1"/>
        <v>0</v>
      </c>
      <c r="J25" s="51">
        <f t="shared" si="2"/>
        <v>0</v>
      </c>
      <c r="K25" s="47">
        <f t="shared" si="3"/>
        <v>0</v>
      </c>
    </row>
    <row r="26" spans="1:11" ht="15.95" customHeight="1" x14ac:dyDescent="0.4">
      <c r="B26" s="55"/>
      <c r="C26" s="55" t="s">
        <v>41</v>
      </c>
      <c r="D26" s="47">
        <f>SUM(D14:D25)</f>
        <v>240448</v>
      </c>
      <c r="E26" s="47">
        <f>SUM(E14:E25)</f>
        <v>431124</v>
      </c>
      <c r="F26" s="47">
        <f>SUM(F14:F25)</f>
        <v>0</v>
      </c>
      <c r="G26" s="47">
        <f>SUM(G14:G25)</f>
        <v>0</v>
      </c>
      <c r="H26" s="52"/>
      <c r="I26" s="47">
        <f t="shared" ref="I26:K26" si="4">SUM(I14:I25)</f>
        <v>0</v>
      </c>
      <c r="J26" s="51">
        <f t="shared" si="4"/>
        <v>0</v>
      </c>
      <c r="K26" s="47">
        <f t="shared" si="4"/>
        <v>0</v>
      </c>
    </row>
    <row r="27" spans="1:11" ht="51.75" customHeight="1" thickBot="1" x14ac:dyDescent="0.45">
      <c r="B27" s="55"/>
      <c r="C27" s="55" t="s">
        <v>42</v>
      </c>
      <c r="D27" s="96">
        <f>SUM(D26:F26)</f>
        <v>671572</v>
      </c>
      <c r="E27" s="97"/>
      <c r="F27" s="98"/>
      <c r="G27" s="55"/>
      <c r="H27" s="55"/>
      <c r="I27" s="55"/>
      <c r="J27" s="55"/>
      <c r="K27" s="55"/>
    </row>
    <row r="28" spans="1:11" ht="32.25" customHeight="1" thickBot="1" x14ac:dyDescent="0.45">
      <c r="B28" s="55"/>
      <c r="C28" s="55"/>
      <c r="D28" s="55"/>
      <c r="E28" s="55"/>
      <c r="F28" s="55"/>
      <c r="G28" s="55"/>
      <c r="H28" s="103" t="s">
        <v>106</v>
      </c>
      <c r="I28" s="104"/>
      <c r="J28" s="100">
        <f>ROUNDDOWN(K26*100/110,0)</f>
        <v>0</v>
      </c>
      <c r="K28" s="101"/>
    </row>
    <row r="29" spans="1:11" ht="54.75" customHeight="1" x14ac:dyDescent="0.4">
      <c r="B29" s="55"/>
      <c r="C29" s="55"/>
      <c r="D29" s="55"/>
      <c r="E29" s="55"/>
      <c r="F29" s="55"/>
      <c r="G29" s="55"/>
      <c r="H29" s="91" t="s">
        <v>107</v>
      </c>
      <c r="I29" s="91"/>
      <c r="J29" s="91"/>
      <c r="K29" s="91"/>
    </row>
    <row r="30" spans="1:11" x14ac:dyDescent="0.4"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4"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 x14ac:dyDescent="0.4"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2:11" x14ac:dyDescent="0.4"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2:11" x14ac:dyDescent="0.4"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2:11" x14ac:dyDescent="0.4"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2:11" x14ac:dyDescent="0.4"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2:11" x14ac:dyDescent="0.4"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2:11" x14ac:dyDescent="0.4">
      <c r="B38" s="55"/>
      <c r="C38" s="55"/>
      <c r="D38" s="55"/>
      <c r="E38" s="55"/>
      <c r="F38" s="55"/>
      <c r="G38" s="55"/>
      <c r="H38" s="55"/>
      <c r="I38" s="55"/>
      <c r="J38" s="55"/>
      <c r="K38" s="55"/>
    </row>
  </sheetData>
  <protectedRanges>
    <protectedRange sqref="F8:F9 F6" name="範囲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&amp;R&amp;"BIZ UDゴシック,標準"&amp;14別紙2-13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K38"/>
  <sheetViews>
    <sheetView view="pageBreakPreview" topLeftCell="A10" zoomScale="80" zoomScaleNormal="100" zoomScaleSheetLayoutView="80" workbookViewId="0">
      <selection activeCell="C28" sqref="C28"/>
    </sheetView>
  </sheetViews>
  <sheetFormatPr defaultColWidth="9" defaultRowHeight="1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89" t="s">
        <v>108</v>
      </c>
      <c r="B2" s="89"/>
      <c r="C2" s="89"/>
      <c r="D2" s="89"/>
      <c r="E2" s="89"/>
      <c r="F2" s="89"/>
      <c r="G2" s="32">
        <f>D27</f>
        <v>16388</v>
      </c>
      <c r="H2" s="1" t="s">
        <v>21</v>
      </c>
    </row>
    <row r="3" spans="1:11" ht="21" customHeight="1" x14ac:dyDescent="0.4">
      <c r="A3" s="18" t="s">
        <v>22</v>
      </c>
    </row>
    <row r="4" spans="1:11" ht="8.25" customHeight="1" x14ac:dyDescent="0.4"/>
    <row r="5" spans="1:11" ht="18" customHeight="1" thickBot="1" x14ac:dyDescent="0.45">
      <c r="C5" s="84" t="s">
        <v>3</v>
      </c>
      <c r="D5" s="84"/>
      <c r="E5" s="84"/>
      <c r="F5" s="78" t="s">
        <v>23</v>
      </c>
      <c r="G5" s="84"/>
    </row>
    <row r="6" spans="1:11" ht="18" customHeight="1" thickBot="1" x14ac:dyDescent="0.45">
      <c r="C6" s="84" t="s">
        <v>24</v>
      </c>
      <c r="D6" s="84" t="s">
        <v>25</v>
      </c>
      <c r="E6" s="87"/>
      <c r="F6" s="59"/>
      <c r="G6" s="34" t="s">
        <v>26</v>
      </c>
    </row>
    <row r="7" spans="1:11" ht="18" customHeight="1" thickBot="1" x14ac:dyDescent="0.45">
      <c r="C7" s="84"/>
      <c r="D7" s="84"/>
      <c r="E7" s="84"/>
      <c r="F7" s="60"/>
      <c r="G7" s="17" t="s">
        <v>26</v>
      </c>
    </row>
    <row r="8" spans="1:11" ht="18" customHeight="1" thickBot="1" x14ac:dyDescent="0.45">
      <c r="C8" s="84" t="s">
        <v>27</v>
      </c>
      <c r="D8" s="92" t="s">
        <v>28</v>
      </c>
      <c r="E8" s="93"/>
      <c r="F8" s="61"/>
      <c r="G8" s="37" t="s">
        <v>29</v>
      </c>
    </row>
    <row r="9" spans="1:11" ht="18" customHeight="1" thickBot="1" x14ac:dyDescent="0.45">
      <c r="C9" s="84"/>
      <c r="D9" s="94" t="s">
        <v>30</v>
      </c>
      <c r="E9" s="95"/>
      <c r="F9" s="62"/>
      <c r="G9" s="39" t="s">
        <v>29</v>
      </c>
    </row>
    <row r="10" spans="1:11" ht="18" customHeight="1" x14ac:dyDescent="0.4">
      <c r="C10" s="84"/>
      <c r="D10" s="84"/>
      <c r="E10" s="84"/>
      <c r="F10" s="40"/>
      <c r="G10" s="17" t="s">
        <v>29</v>
      </c>
    </row>
    <row r="12" spans="1:11" x14ac:dyDescent="0.4">
      <c r="A12" s="41"/>
      <c r="B12" s="42" t="s">
        <v>31</v>
      </c>
      <c r="C12" s="42" t="s">
        <v>32</v>
      </c>
      <c r="D12" s="42" t="s">
        <v>28</v>
      </c>
      <c r="E12" s="42" t="s">
        <v>30</v>
      </c>
      <c r="F12" s="41"/>
      <c r="G12" s="88" t="s">
        <v>33</v>
      </c>
      <c r="H12" s="84"/>
      <c r="I12" s="84" t="s">
        <v>34</v>
      </c>
      <c r="J12" s="84" t="s">
        <v>35</v>
      </c>
      <c r="K12" s="84" t="s">
        <v>36</v>
      </c>
    </row>
    <row r="13" spans="1:11" x14ac:dyDescent="0.4">
      <c r="A13" s="8"/>
      <c r="B13" s="43" t="s">
        <v>37</v>
      </c>
      <c r="C13" s="43" t="s">
        <v>38</v>
      </c>
      <c r="D13" s="43" t="s">
        <v>39</v>
      </c>
      <c r="E13" s="43" t="s">
        <v>39</v>
      </c>
      <c r="F13" s="8"/>
      <c r="G13" s="44" t="s">
        <v>40</v>
      </c>
      <c r="H13" s="5"/>
      <c r="I13" s="84"/>
      <c r="J13" s="84"/>
      <c r="K13" s="84"/>
    </row>
    <row r="14" spans="1:11" ht="15.95" customHeight="1" x14ac:dyDescent="0.4">
      <c r="A14" s="45" t="s">
        <v>43</v>
      </c>
      <c r="B14" s="46">
        <v>106</v>
      </c>
      <c r="C14" s="46">
        <v>100</v>
      </c>
      <c r="D14" s="53"/>
      <c r="E14" s="54">
        <v>1641</v>
      </c>
      <c r="F14" s="50"/>
      <c r="G14" s="47">
        <f>ROUNDDOWN($F$6*B14*(1.85-C14/100),2)</f>
        <v>0</v>
      </c>
      <c r="H14" s="52"/>
      <c r="I14" s="47">
        <f>G14+H14</f>
        <v>0</v>
      </c>
      <c r="J14" s="51">
        <f>ROUNDDOWN(D14*$F$8+E14*$F$9+F14*$F$10,2)</f>
        <v>0</v>
      </c>
      <c r="K14" s="47">
        <f>ROUNDDOWN(I14+J14,0)</f>
        <v>0</v>
      </c>
    </row>
    <row r="15" spans="1:11" ht="15.95" customHeight="1" x14ac:dyDescent="0.4">
      <c r="A15" s="45" t="s">
        <v>44</v>
      </c>
      <c r="B15" s="46">
        <v>106</v>
      </c>
      <c r="C15" s="47">
        <v>100</v>
      </c>
      <c r="D15" s="53"/>
      <c r="E15" s="54">
        <v>2491</v>
      </c>
      <c r="F15" s="52"/>
      <c r="G15" s="47">
        <f t="shared" ref="G15:G25" si="0">ROUNDDOWN($F$6*B15*(1.85-C15/100),2)</f>
        <v>0</v>
      </c>
      <c r="H15" s="52"/>
      <c r="I15" s="47">
        <f t="shared" ref="I15:I25" si="1">G15+H15</f>
        <v>0</v>
      </c>
      <c r="J15" s="51">
        <f t="shared" ref="J15:J25" si="2">ROUNDDOWN(D15*$F$8+E15*$F$9+F15*$F$10,2)</f>
        <v>0</v>
      </c>
      <c r="K15" s="47">
        <f t="shared" ref="K15:K25" si="3">ROUNDDOWN(I15+J15,0)</f>
        <v>0</v>
      </c>
    </row>
    <row r="16" spans="1:11" ht="15.95" customHeight="1" x14ac:dyDescent="0.4">
      <c r="A16" s="45" t="s">
        <v>45</v>
      </c>
      <c r="B16" s="46">
        <v>106</v>
      </c>
      <c r="C16" s="47">
        <v>100</v>
      </c>
      <c r="D16" s="53"/>
      <c r="E16" s="54">
        <v>2295</v>
      </c>
      <c r="F16" s="52"/>
      <c r="G16" s="47">
        <f t="shared" si="0"/>
        <v>0</v>
      </c>
      <c r="H16" s="52"/>
      <c r="I16" s="47">
        <f t="shared" si="1"/>
        <v>0</v>
      </c>
      <c r="J16" s="51">
        <f t="shared" si="2"/>
        <v>0</v>
      </c>
      <c r="K16" s="47">
        <f t="shared" si="3"/>
        <v>0</v>
      </c>
    </row>
    <row r="17" spans="1:11" ht="15.95" customHeight="1" x14ac:dyDescent="0.4">
      <c r="A17" s="45" t="s">
        <v>65</v>
      </c>
      <c r="B17" s="46">
        <v>106</v>
      </c>
      <c r="C17" s="47">
        <v>100</v>
      </c>
      <c r="D17" s="48">
        <v>2818</v>
      </c>
      <c r="E17" s="49"/>
      <c r="F17" s="52"/>
      <c r="G17" s="47">
        <f t="shared" si="0"/>
        <v>0</v>
      </c>
      <c r="H17" s="52"/>
      <c r="I17" s="47">
        <f t="shared" si="1"/>
        <v>0</v>
      </c>
      <c r="J17" s="51">
        <f t="shared" si="2"/>
        <v>0</v>
      </c>
      <c r="K17" s="47">
        <f t="shared" si="3"/>
        <v>0</v>
      </c>
    </row>
    <row r="18" spans="1:11" ht="15.95" customHeight="1" x14ac:dyDescent="0.4">
      <c r="A18" s="45" t="s">
        <v>66</v>
      </c>
      <c r="B18" s="46">
        <v>106</v>
      </c>
      <c r="C18" s="47">
        <v>100</v>
      </c>
      <c r="D18" s="48">
        <v>2139</v>
      </c>
      <c r="E18" s="49"/>
      <c r="F18" s="52"/>
      <c r="G18" s="47">
        <f t="shared" si="0"/>
        <v>0</v>
      </c>
      <c r="H18" s="52"/>
      <c r="I18" s="47">
        <f t="shared" si="1"/>
        <v>0</v>
      </c>
      <c r="J18" s="51">
        <f t="shared" si="2"/>
        <v>0</v>
      </c>
      <c r="K18" s="47">
        <f t="shared" si="3"/>
        <v>0</v>
      </c>
    </row>
    <row r="19" spans="1:11" ht="15.95" customHeight="1" x14ac:dyDescent="0.4">
      <c r="A19" s="45" t="s">
        <v>67</v>
      </c>
      <c r="B19" s="46">
        <v>106</v>
      </c>
      <c r="C19" s="47">
        <v>100</v>
      </c>
      <c r="D19" s="48">
        <v>3098</v>
      </c>
      <c r="E19" s="49"/>
      <c r="F19" s="52"/>
      <c r="G19" s="47">
        <f t="shared" si="0"/>
        <v>0</v>
      </c>
      <c r="H19" s="52"/>
      <c r="I19" s="47">
        <f t="shared" si="1"/>
        <v>0</v>
      </c>
      <c r="J19" s="51">
        <f t="shared" si="2"/>
        <v>0</v>
      </c>
      <c r="K19" s="47">
        <f t="shared" si="3"/>
        <v>0</v>
      </c>
    </row>
    <row r="20" spans="1:11" ht="15.95" customHeight="1" x14ac:dyDescent="0.4">
      <c r="A20" s="45" t="s">
        <v>68</v>
      </c>
      <c r="B20" s="46">
        <v>106</v>
      </c>
      <c r="C20" s="47">
        <v>100</v>
      </c>
      <c r="D20" s="53"/>
      <c r="E20" s="54">
        <v>1540</v>
      </c>
      <c r="F20" s="52"/>
      <c r="G20" s="47">
        <f t="shared" si="0"/>
        <v>0</v>
      </c>
      <c r="H20" s="52"/>
      <c r="I20" s="47">
        <f t="shared" si="1"/>
        <v>0</v>
      </c>
      <c r="J20" s="51">
        <f t="shared" si="2"/>
        <v>0</v>
      </c>
      <c r="K20" s="47">
        <f t="shared" si="3"/>
        <v>0</v>
      </c>
    </row>
    <row r="21" spans="1:11" ht="15.95" customHeight="1" x14ac:dyDescent="0.4">
      <c r="A21" s="45" t="s">
        <v>69</v>
      </c>
      <c r="B21" s="46">
        <v>106</v>
      </c>
      <c r="C21" s="47">
        <v>100</v>
      </c>
      <c r="D21" s="53"/>
      <c r="E21" s="54">
        <v>366</v>
      </c>
      <c r="F21" s="52"/>
      <c r="G21" s="47">
        <f t="shared" si="0"/>
        <v>0</v>
      </c>
      <c r="H21" s="52"/>
      <c r="I21" s="47">
        <f t="shared" si="1"/>
        <v>0</v>
      </c>
      <c r="J21" s="51">
        <f t="shared" si="2"/>
        <v>0</v>
      </c>
      <c r="K21" s="47">
        <f t="shared" si="3"/>
        <v>0</v>
      </c>
    </row>
    <row r="22" spans="1:11" ht="15.95" customHeight="1" x14ac:dyDescent="0.4">
      <c r="A22" s="45" t="s">
        <v>70</v>
      </c>
      <c r="B22" s="46">
        <v>106</v>
      </c>
      <c r="C22" s="47">
        <v>100</v>
      </c>
      <c r="D22" s="53"/>
      <c r="E22" s="49"/>
      <c r="F22" s="52"/>
      <c r="G22" s="47">
        <f t="shared" si="0"/>
        <v>0</v>
      </c>
      <c r="H22" s="52"/>
      <c r="I22" s="47">
        <f t="shared" si="1"/>
        <v>0</v>
      </c>
      <c r="J22" s="51">
        <f t="shared" si="2"/>
        <v>0</v>
      </c>
      <c r="K22" s="47">
        <f t="shared" si="3"/>
        <v>0</v>
      </c>
    </row>
    <row r="23" spans="1:11" ht="15.95" customHeight="1" x14ac:dyDescent="0.4">
      <c r="A23" s="45" t="s">
        <v>71</v>
      </c>
      <c r="B23" s="46">
        <v>106</v>
      </c>
      <c r="C23" s="47">
        <v>100</v>
      </c>
      <c r="D23" s="53"/>
      <c r="E23" s="49"/>
      <c r="F23" s="52"/>
      <c r="G23" s="47">
        <f t="shared" si="0"/>
        <v>0</v>
      </c>
      <c r="H23" s="52"/>
      <c r="I23" s="47">
        <f t="shared" si="1"/>
        <v>0</v>
      </c>
      <c r="J23" s="51">
        <f t="shared" si="2"/>
        <v>0</v>
      </c>
      <c r="K23" s="47">
        <f t="shared" si="3"/>
        <v>0</v>
      </c>
    </row>
    <row r="24" spans="1:11" ht="15.95" customHeight="1" x14ac:dyDescent="0.4">
      <c r="A24" s="45" t="s">
        <v>72</v>
      </c>
      <c r="B24" s="46">
        <v>106</v>
      </c>
      <c r="C24" s="47">
        <v>100</v>
      </c>
      <c r="D24" s="53"/>
      <c r="E24" s="49"/>
      <c r="F24" s="52"/>
      <c r="G24" s="47">
        <f t="shared" si="0"/>
        <v>0</v>
      </c>
      <c r="H24" s="52"/>
      <c r="I24" s="47">
        <f t="shared" si="1"/>
        <v>0</v>
      </c>
      <c r="J24" s="51">
        <f t="shared" si="2"/>
        <v>0</v>
      </c>
      <c r="K24" s="47">
        <f t="shared" si="3"/>
        <v>0</v>
      </c>
    </row>
    <row r="25" spans="1:11" ht="15.95" customHeight="1" x14ac:dyDescent="0.4">
      <c r="A25" s="45" t="s">
        <v>73</v>
      </c>
      <c r="B25" s="46">
        <v>106</v>
      </c>
      <c r="C25" s="47">
        <v>100</v>
      </c>
      <c r="D25" s="53"/>
      <c r="E25" s="49"/>
      <c r="F25" s="52"/>
      <c r="G25" s="47">
        <f t="shared" si="0"/>
        <v>0</v>
      </c>
      <c r="H25" s="52"/>
      <c r="I25" s="47">
        <f t="shared" si="1"/>
        <v>0</v>
      </c>
      <c r="J25" s="51">
        <f t="shared" si="2"/>
        <v>0</v>
      </c>
      <c r="K25" s="47">
        <f t="shared" si="3"/>
        <v>0</v>
      </c>
    </row>
    <row r="26" spans="1:11" ht="15.95" customHeight="1" x14ac:dyDescent="0.4">
      <c r="B26" s="55"/>
      <c r="C26" s="55" t="s">
        <v>41</v>
      </c>
      <c r="D26" s="47">
        <f>SUM(D14:D25)</f>
        <v>8055</v>
      </c>
      <c r="E26" s="47">
        <f>SUM(E14:E25)</f>
        <v>8333</v>
      </c>
      <c r="F26" s="47">
        <f>SUM(F14:F25)</f>
        <v>0</v>
      </c>
      <c r="G26" s="47">
        <f>SUM(G14:G25)</f>
        <v>0</v>
      </c>
      <c r="H26" s="52"/>
      <c r="I26" s="47">
        <f t="shared" ref="I26:K26" si="4">SUM(I14:I25)</f>
        <v>0</v>
      </c>
      <c r="J26" s="51">
        <f t="shared" si="4"/>
        <v>0</v>
      </c>
      <c r="K26" s="47">
        <f t="shared" si="4"/>
        <v>0</v>
      </c>
    </row>
    <row r="27" spans="1:11" ht="51.75" customHeight="1" thickBot="1" x14ac:dyDescent="0.45">
      <c r="B27" s="55"/>
      <c r="C27" s="55" t="s">
        <v>42</v>
      </c>
      <c r="D27" s="96">
        <f>SUM(D26:F26)</f>
        <v>16388</v>
      </c>
      <c r="E27" s="97"/>
      <c r="F27" s="98"/>
      <c r="G27" s="55"/>
      <c r="H27" s="55"/>
      <c r="I27" s="55"/>
      <c r="J27" s="55"/>
      <c r="K27" s="55"/>
    </row>
    <row r="28" spans="1:11" ht="32.25" customHeight="1" thickBot="1" x14ac:dyDescent="0.45">
      <c r="B28" s="55"/>
      <c r="C28" s="55"/>
      <c r="D28" s="55"/>
      <c r="E28" s="55"/>
      <c r="F28" s="55"/>
      <c r="G28" s="55"/>
      <c r="H28" s="103" t="s">
        <v>109</v>
      </c>
      <c r="I28" s="104"/>
      <c r="J28" s="100">
        <f>ROUNDDOWN(K26*100/110,0)</f>
        <v>0</v>
      </c>
      <c r="K28" s="101"/>
    </row>
    <row r="29" spans="1:11" ht="54.75" customHeight="1" x14ac:dyDescent="0.4">
      <c r="B29" s="55"/>
      <c r="C29" s="55"/>
      <c r="D29" s="55"/>
      <c r="E29" s="55"/>
      <c r="F29" s="55"/>
      <c r="G29" s="55"/>
      <c r="H29" s="91" t="s">
        <v>110</v>
      </c>
      <c r="I29" s="91"/>
      <c r="J29" s="91"/>
      <c r="K29" s="91"/>
    </row>
    <row r="30" spans="1:11" x14ac:dyDescent="0.4"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4"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 x14ac:dyDescent="0.4"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2:11" x14ac:dyDescent="0.4"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2:11" x14ac:dyDescent="0.4"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2:11" x14ac:dyDescent="0.4"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2:11" x14ac:dyDescent="0.4"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2:11" x14ac:dyDescent="0.4"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2:11" x14ac:dyDescent="0.4">
      <c r="B38" s="55"/>
      <c r="C38" s="55"/>
      <c r="D38" s="55"/>
      <c r="E38" s="55"/>
      <c r="F38" s="55"/>
      <c r="G38" s="55"/>
      <c r="H38" s="55"/>
      <c r="I38" s="55"/>
      <c r="J38" s="55"/>
      <c r="K38" s="55"/>
    </row>
  </sheetData>
  <protectedRanges>
    <protectedRange sqref="F6 F8:F9" name="範囲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&amp;R&amp;"BIZ UDゴシック,標準"&amp;14別紙2-14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K38"/>
  <sheetViews>
    <sheetView view="pageBreakPreview" topLeftCell="A10" zoomScale="80" zoomScaleNormal="100" zoomScaleSheetLayoutView="80" workbookViewId="0">
      <selection activeCell="C28" sqref="C28"/>
    </sheetView>
  </sheetViews>
  <sheetFormatPr defaultColWidth="9" defaultRowHeight="1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37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89" t="s">
        <v>111</v>
      </c>
      <c r="B2" s="89"/>
      <c r="C2" s="89"/>
      <c r="D2" s="89"/>
      <c r="E2" s="89"/>
      <c r="F2" s="89"/>
      <c r="G2" s="32">
        <f>D27</f>
        <v>244087</v>
      </c>
      <c r="H2" s="1" t="s">
        <v>21</v>
      </c>
    </row>
    <row r="3" spans="1:11" ht="21" customHeight="1" x14ac:dyDescent="0.4">
      <c r="A3" s="18" t="s">
        <v>22</v>
      </c>
    </row>
    <row r="4" spans="1:11" ht="8.25" customHeight="1" x14ac:dyDescent="0.4"/>
    <row r="5" spans="1:11" ht="18" customHeight="1" thickBot="1" x14ac:dyDescent="0.45">
      <c r="C5" s="84" t="s">
        <v>3</v>
      </c>
      <c r="D5" s="84"/>
      <c r="E5" s="84"/>
      <c r="F5" s="78" t="s">
        <v>23</v>
      </c>
      <c r="G5" s="84"/>
    </row>
    <row r="6" spans="1:11" ht="18" customHeight="1" thickBot="1" x14ac:dyDescent="0.45">
      <c r="C6" s="84" t="s">
        <v>24</v>
      </c>
      <c r="D6" s="84" t="s">
        <v>25</v>
      </c>
      <c r="E6" s="87"/>
      <c r="F6" s="59"/>
      <c r="G6" s="34" t="s">
        <v>26</v>
      </c>
    </row>
    <row r="7" spans="1:11" ht="18" customHeight="1" thickBot="1" x14ac:dyDescent="0.45">
      <c r="C7" s="84"/>
      <c r="D7" s="84"/>
      <c r="E7" s="84"/>
      <c r="F7" s="60"/>
      <c r="G7" s="17" t="s">
        <v>26</v>
      </c>
    </row>
    <row r="8" spans="1:11" ht="18" customHeight="1" thickBot="1" x14ac:dyDescent="0.45">
      <c r="C8" s="84" t="s">
        <v>27</v>
      </c>
      <c r="D8" s="92" t="s">
        <v>28</v>
      </c>
      <c r="E8" s="93"/>
      <c r="F8" s="61"/>
      <c r="G8" s="37" t="s">
        <v>29</v>
      </c>
    </row>
    <row r="9" spans="1:11" ht="18" customHeight="1" thickBot="1" x14ac:dyDescent="0.45">
      <c r="C9" s="84"/>
      <c r="D9" s="94" t="s">
        <v>30</v>
      </c>
      <c r="E9" s="95"/>
      <c r="F9" s="62"/>
      <c r="G9" s="39" t="s">
        <v>29</v>
      </c>
    </row>
    <row r="10" spans="1:11" ht="18" customHeight="1" x14ac:dyDescent="0.4">
      <c r="C10" s="84"/>
      <c r="D10" s="84"/>
      <c r="E10" s="84"/>
      <c r="F10" s="40"/>
      <c r="G10" s="17" t="s">
        <v>29</v>
      </c>
    </row>
    <row r="12" spans="1:11" x14ac:dyDescent="0.4">
      <c r="A12" s="41"/>
      <c r="B12" s="42" t="s">
        <v>31</v>
      </c>
      <c r="C12" s="42" t="s">
        <v>32</v>
      </c>
      <c r="D12" s="42" t="s">
        <v>28</v>
      </c>
      <c r="E12" s="42" t="s">
        <v>30</v>
      </c>
      <c r="F12" s="41"/>
      <c r="G12" s="88" t="s">
        <v>33</v>
      </c>
      <c r="H12" s="84"/>
      <c r="I12" s="84" t="s">
        <v>34</v>
      </c>
      <c r="J12" s="84" t="s">
        <v>35</v>
      </c>
      <c r="K12" s="84" t="s">
        <v>36</v>
      </c>
    </row>
    <row r="13" spans="1:11" x14ac:dyDescent="0.4">
      <c r="A13" s="8"/>
      <c r="B13" s="43" t="s">
        <v>37</v>
      </c>
      <c r="C13" s="43" t="s">
        <v>38</v>
      </c>
      <c r="D13" s="43" t="s">
        <v>39</v>
      </c>
      <c r="E13" s="43" t="s">
        <v>39</v>
      </c>
      <c r="F13" s="8"/>
      <c r="G13" s="44" t="s">
        <v>40</v>
      </c>
      <c r="H13" s="5"/>
      <c r="I13" s="84"/>
      <c r="J13" s="84"/>
      <c r="K13" s="84"/>
    </row>
    <row r="14" spans="1:11" ht="15.95" customHeight="1" x14ac:dyDescent="0.4">
      <c r="A14" s="45" t="s">
        <v>43</v>
      </c>
      <c r="B14" s="46">
        <v>207</v>
      </c>
      <c r="C14" s="46">
        <v>100</v>
      </c>
      <c r="D14" s="53"/>
      <c r="E14" s="54">
        <v>11336</v>
      </c>
      <c r="F14" s="50"/>
      <c r="G14" s="47">
        <f>ROUNDDOWN($F$6*B14*(1.85-C14/100),2)</f>
        <v>0</v>
      </c>
      <c r="H14" s="52"/>
      <c r="I14" s="47">
        <f>G14+H14</f>
        <v>0</v>
      </c>
      <c r="J14" s="51">
        <f>ROUNDDOWN(D14*$F$8+E14*$F$9+F14*$F$10,2)</f>
        <v>0</v>
      </c>
      <c r="K14" s="47">
        <f>ROUNDDOWN(I14+J14,0)</f>
        <v>0</v>
      </c>
    </row>
    <row r="15" spans="1:11" ht="15.95" customHeight="1" x14ac:dyDescent="0.4">
      <c r="A15" s="45" t="s">
        <v>44</v>
      </c>
      <c r="B15" s="46">
        <v>207</v>
      </c>
      <c r="C15" s="47">
        <v>100</v>
      </c>
      <c r="D15" s="53"/>
      <c r="E15" s="54">
        <v>12016</v>
      </c>
      <c r="F15" s="52"/>
      <c r="G15" s="47">
        <f t="shared" ref="G15:G25" si="0">ROUNDDOWN($F$6*B15*(1.85-C15/100),2)</f>
        <v>0</v>
      </c>
      <c r="H15" s="52"/>
      <c r="I15" s="47">
        <f t="shared" ref="I15:I25" si="1">G15+H15</f>
        <v>0</v>
      </c>
      <c r="J15" s="51">
        <f t="shared" ref="J15:J25" si="2">ROUNDDOWN(D15*$F$8+E15*$F$9+F15*$F$10,2)</f>
        <v>0</v>
      </c>
      <c r="K15" s="47">
        <f t="shared" ref="K15:K25" si="3">ROUNDDOWN(I15+J15,0)</f>
        <v>0</v>
      </c>
    </row>
    <row r="16" spans="1:11" ht="15.95" customHeight="1" x14ac:dyDescent="0.4">
      <c r="A16" s="45" t="s">
        <v>45</v>
      </c>
      <c r="B16" s="46">
        <v>207</v>
      </c>
      <c r="C16" s="47">
        <v>100</v>
      </c>
      <c r="D16" s="53"/>
      <c r="E16" s="54">
        <v>19235</v>
      </c>
      <c r="F16" s="52"/>
      <c r="G16" s="47">
        <f t="shared" si="0"/>
        <v>0</v>
      </c>
      <c r="H16" s="52"/>
      <c r="I16" s="47">
        <f t="shared" si="1"/>
        <v>0</v>
      </c>
      <c r="J16" s="51">
        <f t="shared" si="2"/>
        <v>0</v>
      </c>
      <c r="K16" s="47">
        <f t="shared" si="3"/>
        <v>0</v>
      </c>
    </row>
    <row r="17" spans="1:11" ht="15.95" customHeight="1" x14ac:dyDescent="0.4">
      <c r="A17" s="45" t="s">
        <v>65</v>
      </c>
      <c r="B17" s="46">
        <v>207</v>
      </c>
      <c r="C17" s="47">
        <v>100</v>
      </c>
      <c r="D17" s="48">
        <v>25506</v>
      </c>
      <c r="E17" s="49"/>
      <c r="F17" s="52"/>
      <c r="G17" s="47">
        <f t="shared" si="0"/>
        <v>0</v>
      </c>
      <c r="H17" s="52"/>
      <c r="I17" s="47">
        <f t="shared" si="1"/>
        <v>0</v>
      </c>
      <c r="J17" s="51">
        <f t="shared" si="2"/>
        <v>0</v>
      </c>
      <c r="K17" s="47">
        <f t="shared" si="3"/>
        <v>0</v>
      </c>
    </row>
    <row r="18" spans="1:11" ht="15.95" customHeight="1" x14ac:dyDescent="0.4">
      <c r="A18" s="45" t="s">
        <v>66</v>
      </c>
      <c r="B18" s="46">
        <v>207</v>
      </c>
      <c r="C18" s="47">
        <v>100</v>
      </c>
      <c r="D18" s="48">
        <v>15574</v>
      </c>
      <c r="E18" s="49"/>
      <c r="F18" s="52"/>
      <c r="G18" s="47">
        <f t="shared" si="0"/>
        <v>0</v>
      </c>
      <c r="H18" s="52"/>
      <c r="I18" s="47">
        <f t="shared" si="1"/>
        <v>0</v>
      </c>
      <c r="J18" s="51">
        <f t="shared" si="2"/>
        <v>0</v>
      </c>
      <c r="K18" s="47">
        <f t="shared" si="3"/>
        <v>0</v>
      </c>
    </row>
    <row r="19" spans="1:11" ht="15.95" customHeight="1" x14ac:dyDescent="0.4">
      <c r="A19" s="45" t="s">
        <v>67</v>
      </c>
      <c r="B19" s="46">
        <v>207</v>
      </c>
      <c r="C19" s="47">
        <v>100</v>
      </c>
      <c r="D19" s="48">
        <v>31177</v>
      </c>
      <c r="E19" s="49"/>
      <c r="F19" s="52"/>
      <c r="G19" s="47">
        <f t="shared" si="0"/>
        <v>0</v>
      </c>
      <c r="H19" s="52"/>
      <c r="I19" s="47">
        <f t="shared" si="1"/>
        <v>0</v>
      </c>
      <c r="J19" s="51">
        <f t="shared" si="2"/>
        <v>0</v>
      </c>
      <c r="K19" s="47">
        <f t="shared" si="3"/>
        <v>0</v>
      </c>
    </row>
    <row r="20" spans="1:11" ht="15.95" customHeight="1" x14ac:dyDescent="0.4">
      <c r="A20" s="45" t="s">
        <v>68</v>
      </c>
      <c r="B20" s="46">
        <v>207</v>
      </c>
      <c r="C20" s="47">
        <v>100</v>
      </c>
      <c r="D20" s="53"/>
      <c r="E20" s="54">
        <v>17359</v>
      </c>
      <c r="F20" s="52"/>
      <c r="G20" s="47">
        <f t="shared" si="0"/>
        <v>0</v>
      </c>
      <c r="H20" s="52"/>
      <c r="I20" s="47">
        <f t="shared" si="1"/>
        <v>0</v>
      </c>
      <c r="J20" s="51">
        <f t="shared" si="2"/>
        <v>0</v>
      </c>
      <c r="K20" s="47">
        <f t="shared" si="3"/>
        <v>0</v>
      </c>
    </row>
    <row r="21" spans="1:11" ht="15.95" customHeight="1" x14ac:dyDescent="0.4">
      <c r="A21" s="45" t="s">
        <v>69</v>
      </c>
      <c r="B21" s="46">
        <v>207</v>
      </c>
      <c r="C21" s="47">
        <v>100</v>
      </c>
      <c r="D21" s="53"/>
      <c r="E21" s="54">
        <v>13402</v>
      </c>
      <c r="F21" s="52"/>
      <c r="G21" s="47">
        <f t="shared" si="0"/>
        <v>0</v>
      </c>
      <c r="H21" s="52"/>
      <c r="I21" s="47">
        <f t="shared" si="1"/>
        <v>0</v>
      </c>
      <c r="J21" s="51">
        <f t="shared" si="2"/>
        <v>0</v>
      </c>
      <c r="K21" s="47">
        <f t="shared" si="3"/>
        <v>0</v>
      </c>
    </row>
    <row r="22" spans="1:11" ht="15.95" customHeight="1" x14ac:dyDescent="0.4">
      <c r="A22" s="45" t="s">
        <v>70</v>
      </c>
      <c r="B22" s="46">
        <v>207</v>
      </c>
      <c r="C22" s="47">
        <v>100</v>
      </c>
      <c r="D22" s="53"/>
      <c r="E22" s="54">
        <v>23666</v>
      </c>
      <c r="F22" s="52"/>
      <c r="G22" s="47">
        <f t="shared" si="0"/>
        <v>0</v>
      </c>
      <c r="H22" s="52"/>
      <c r="I22" s="47">
        <f t="shared" si="1"/>
        <v>0</v>
      </c>
      <c r="J22" s="51">
        <f t="shared" si="2"/>
        <v>0</v>
      </c>
      <c r="K22" s="47">
        <f t="shared" si="3"/>
        <v>0</v>
      </c>
    </row>
    <row r="23" spans="1:11" ht="15.95" customHeight="1" x14ac:dyDescent="0.4">
      <c r="A23" s="45" t="s">
        <v>71</v>
      </c>
      <c r="B23" s="46">
        <v>207</v>
      </c>
      <c r="C23" s="47">
        <v>100</v>
      </c>
      <c r="D23" s="53"/>
      <c r="E23" s="54">
        <v>26333</v>
      </c>
      <c r="F23" s="52"/>
      <c r="G23" s="47">
        <f t="shared" si="0"/>
        <v>0</v>
      </c>
      <c r="H23" s="52"/>
      <c r="I23" s="47">
        <f t="shared" si="1"/>
        <v>0</v>
      </c>
      <c r="J23" s="51">
        <f t="shared" si="2"/>
        <v>0</v>
      </c>
      <c r="K23" s="47">
        <f t="shared" si="3"/>
        <v>0</v>
      </c>
    </row>
    <row r="24" spans="1:11" ht="15.95" customHeight="1" x14ac:dyDescent="0.4">
      <c r="A24" s="45" t="s">
        <v>72</v>
      </c>
      <c r="B24" s="46">
        <v>207</v>
      </c>
      <c r="C24" s="47">
        <v>100</v>
      </c>
      <c r="D24" s="53"/>
      <c r="E24" s="54">
        <v>29419</v>
      </c>
      <c r="F24" s="52"/>
      <c r="G24" s="47">
        <f t="shared" si="0"/>
        <v>0</v>
      </c>
      <c r="H24" s="52"/>
      <c r="I24" s="47">
        <f t="shared" si="1"/>
        <v>0</v>
      </c>
      <c r="J24" s="51">
        <f t="shared" si="2"/>
        <v>0</v>
      </c>
      <c r="K24" s="47">
        <f t="shared" si="3"/>
        <v>0</v>
      </c>
    </row>
    <row r="25" spans="1:11" ht="15.95" customHeight="1" x14ac:dyDescent="0.4">
      <c r="A25" s="45" t="s">
        <v>73</v>
      </c>
      <c r="B25" s="46">
        <v>207</v>
      </c>
      <c r="C25" s="47">
        <v>100</v>
      </c>
      <c r="D25" s="53"/>
      <c r="E25" s="54">
        <v>19064</v>
      </c>
      <c r="F25" s="52"/>
      <c r="G25" s="47">
        <f t="shared" si="0"/>
        <v>0</v>
      </c>
      <c r="H25" s="52"/>
      <c r="I25" s="47">
        <f t="shared" si="1"/>
        <v>0</v>
      </c>
      <c r="J25" s="51">
        <f t="shared" si="2"/>
        <v>0</v>
      </c>
      <c r="K25" s="47">
        <f t="shared" si="3"/>
        <v>0</v>
      </c>
    </row>
    <row r="26" spans="1:11" ht="15.95" customHeight="1" x14ac:dyDescent="0.4">
      <c r="B26" s="55"/>
      <c r="C26" s="55" t="s">
        <v>41</v>
      </c>
      <c r="D26" s="47">
        <f>SUM(D14:D25)</f>
        <v>72257</v>
      </c>
      <c r="E26" s="47">
        <f>SUM(E14:E25)</f>
        <v>171830</v>
      </c>
      <c r="F26" s="47">
        <f>SUM(F14:F25)</f>
        <v>0</v>
      </c>
      <c r="G26" s="47">
        <f>SUM(G14:G25)</f>
        <v>0</v>
      </c>
      <c r="H26" s="52"/>
      <c r="I26" s="47">
        <f t="shared" ref="I26:K26" si="4">SUM(I14:I25)</f>
        <v>0</v>
      </c>
      <c r="J26" s="51">
        <f t="shared" si="4"/>
        <v>0</v>
      </c>
      <c r="K26" s="47">
        <f t="shared" si="4"/>
        <v>0</v>
      </c>
    </row>
    <row r="27" spans="1:11" ht="51.75" customHeight="1" thickBot="1" x14ac:dyDescent="0.45">
      <c r="B27" s="55"/>
      <c r="C27" s="55" t="s">
        <v>42</v>
      </c>
      <c r="D27" s="96">
        <f>SUM(D26:F26)</f>
        <v>244087</v>
      </c>
      <c r="E27" s="97"/>
      <c r="F27" s="98"/>
      <c r="G27" s="55"/>
      <c r="H27" s="55"/>
      <c r="I27" s="55"/>
      <c r="J27" s="55"/>
      <c r="K27" s="55"/>
    </row>
    <row r="28" spans="1:11" ht="32.25" customHeight="1" thickBot="1" x14ac:dyDescent="0.45">
      <c r="B28" s="55"/>
      <c r="C28" s="55"/>
      <c r="D28" s="55"/>
      <c r="E28" s="55"/>
      <c r="F28" s="55"/>
      <c r="G28" s="55"/>
      <c r="H28" s="103" t="s">
        <v>112</v>
      </c>
      <c r="I28" s="104"/>
      <c r="J28" s="100">
        <f>ROUNDDOWN(K26*100/110,0)</f>
        <v>0</v>
      </c>
      <c r="K28" s="101"/>
    </row>
    <row r="29" spans="1:11" ht="54.75" customHeight="1" x14ac:dyDescent="0.4">
      <c r="B29" s="55"/>
      <c r="C29" s="55"/>
      <c r="D29" s="55"/>
      <c r="E29" s="55"/>
      <c r="F29" s="55"/>
      <c r="G29" s="55"/>
      <c r="H29" s="91" t="s">
        <v>113</v>
      </c>
      <c r="I29" s="91"/>
      <c r="J29" s="91"/>
      <c r="K29" s="91"/>
    </row>
    <row r="30" spans="1:11" x14ac:dyDescent="0.4"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4"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 x14ac:dyDescent="0.4"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2:11" x14ac:dyDescent="0.4"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2:11" x14ac:dyDescent="0.4"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2:11" x14ac:dyDescent="0.4"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2:11" x14ac:dyDescent="0.4"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2:11" x14ac:dyDescent="0.4"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2:11" x14ac:dyDescent="0.4">
      <c r="B38" s="55"/>
      <c r="C38" s="55"/>
      <c r="D38" s="55"/>
      <c r="E38" s="55"/>
      <c r="F38" s="55"/>
      <c r="G38" s="55"/>
      <c r="H38" s="55"/>
      <c r="I38" s="55"/>
      <c r="J38" s="55"/>
      <c r="K38" s="55"/>
    </row>
  </sheetData>
  <protectedRanges>
    <protectedRange sqref="F6 F8:F9" name="範囲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&amp;R&amp;"BIZ UDゴシック,標準"&amp;14別紙2-15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K38"/>
  <sheetViews>
    <sheetView view="pageBreakPreview" topLeftCell="A10" zoomScale="80" zoomScaleNormal="100" zoomScaleSheetLayoutView="80" workbookViewId="0">
      <selection activeCell="C28" sqref="C28"/>
    </sheetView>
  </sheetViews>
  <sheetFormatPr defaultColWidth="9" defaultRowHeight="1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89" t="s">
        <v>114</v>
      </c>
      <c r="B2" s="89"/>
      <c r="C2" s="89"/>
      <c r="D2" s="89"/>
      <c r="E2" s="89"/>
      <c r="F2" s="89"/>
      <c r="G2" s="32">
        <f>D27</f>
        <v>362677</v>
      </c>
      <c r="H2" s="1" t="s">
        <v>21</v>
      </c>
    </row>
    <row r="3" spans="1:11" ht="21" customHeight="1" x14ac:dyDescent="0.4">
      <c r="A3" s="18" t="s">
        <v>22</v>
      </c>
    </row>
    <row r="4" spans="1:11" ht="8.25" customHeight="1" x14ac:dyDescent="0.4"/>
    <row r="5" spans="1:11" ht="18" customHeight="1" thickBot="1" x14ac:dyDescent="0.45">
      <c r="C5" s="84" t="s">
        <v>3</v>
      </c>
      <c r="D5" s="84"/>
      <c r="E5" s="84"/>
      <c r="F5" s="78" t="s">
        <v>23</v>
      </c>
      <c r="G5" s="84"/>
    </row>
    <row r="6" spans="1:11" ht="18" customHeight="1" thickBot="1" x14ac:dyDescent="0.45">
      <c r="C6" s="84" t="s">
        <v>24</v>
      </c>
      <c r="D6" s="84" t="s">
        <v>25</v>
      </c>
      <c r="E6" s="87"/>
      <c r="F6" s="59"/>
      <c r="G6" s="34" t="s">
        <v>26</v>
      </c>
    </row>
    <row r="7" spans="1:11" ht="18" customHeight="1" thickBot="1" x14ac:dyDescent="0.45">
      <c r="C7" s="84"/>
      <c r="D7" s="84"/>
      <c r="E7" s="84"/>
      <c r="F7" s="60"/>
      <c r="G7" s="17" t="s">
        <v>26</v>
      </c>
    </row>
    <row r="8" spans="1:11" ht="18" customHeight="1" thickBot="1" x14ac:dyDescent="0.45">
      <c r="C8" s="84" t="s">
        <v>27</v>
      </c>
      <c r="D8" s="92" t="s">
        <v>28</v>
      </c>
      <c r="E8" s="93"/>
      <c r="F8" s="61"/>
      <c r="G8" s="37" t="s">
        <v>29</v>
      </c>
    </row>
    <row r="9" spans="1:11" ht="18" customHeight="1" thickBot="1" x14ac:dyDescent="0.45">
      <c r="C9" s="84"/>
      <c r="D9" s="94" t="s">
        <v>30</v>
      </c>
      <c r="E9" s="95"/>
      <c r="F9" s="62"/>
      <c r="G9" s="39" t="s">
        <v>29</v>
      </c>
    </row>
    <row r="10" spans="1:11" ht="18" customHeight="1" x14ac:dyDescent="0.4">
      <c r="C10" s="84"/>
      <c r="D10" s="84"/>
      <c r="E10" s="84"/>
      <c r="F10" s="40"/>
      <c r="G10" s="17" t="s">
        <v>29</v>
      </c>
    </row>
    <row r="12" spans="1:11" x14ac:dyDescent="0.4">
      <c r="A12" s="41"/>
      <c r="B12" s="42" t="s">
        <v>31</v>
      </c>
      <c r="C12" s="42" t="s">
        <v>32</v>
      </c>
      <c r="D12" s="42" t="s">
        <v>28</v>
      </c>
      <c r="E12" s="42" t="s">
        <v>30</v>
      </c>
      <c r="F12" s="41"/>
      <c r="G12" s="88" t="s">
        <v>33</v>
      </c>
      <c r="H12" s="84"/>
      <c r="I12" s="84" t="s">
        <v>34</v>
      </c>
      <c r="J12" s="84" t="s">
        <v>35</v>
      </c>
      <c r="K12" s="84" t="s">
        <v>36</v>
      </c>
    </row>
    <row r="13" spans="1:11" x14ac:dyDescent="0.4">
      <c r="A13" s="8"/>
      <c r="B13" s="43" t="s">
        <v>37</v>
      </c>
      <c r="C13" s="43" t="s">
        <v>38</v>
      </c>
      <c r="D13" s="43" t="s">
        <v>39</v>
      </c>
      <c r="E13" s="43" t="s">
        <v>39</v>
      </c>
      <c r="F13" s="8"/>
      <c r="G13" s="44" t="s">
        <v>40</v>
      </c>
      <c r="H13" s="5"/>
      <c r="I13" s="84"/>
      <c r="J13" s="84"/>
      <c r="K13" s="84"/>
    </row>
    <row r="14" spans="1:11" ht="15.95" customHeight="1" x14ac:dyDescent="0.4">
      <c r="A14" s="45" t="s">
        <v>43</v>
      </c>
      <c r="B14" s="46">
        <v>102</v>
      </c>
      <c r="C14" s="46">
        <v>100</v>
      </c>
      <c r="D14" s="53"/>
      <c r="E14" s="54">
        <v>26052</v>
      </c>
      <c r="F14" s="50"/>
      <c r="G14" s="47">
        <f>ROUNDDOWN($F$6*B14*(1.85-C14/100),2)</f>
        <v>0</v>
      </c>
      <c r="H14" s="52"/>
      <c r="I14" s="47">
        <f>G14+H14</f>
        <v>0</v>
      </c>
      <c r="J14" s="51">
        <f>ROUNDDOWN(D14*$F$8+E14*$F$9+F14*$F$10,2)</f>
        <v>0</v>
      </c>
      <c r="K14" s="47">
        <f>ROUNDDOWN(I14+J14,0)</f>
        <v>0</v>
      </c>
    </row>
    <row r="15" spans="1:11" ht="15.95" customHeight="1" x14ac:dyDescent="0.4">
      <c r="A15" s="45" t="s">
        <v>44</v>
      </c>
      <c r="B15" s="46">
        <v>102</v>
      </c>
      <c r="C15" s="47">
        <v>100</v>
      </c>
      <c r="D15" s="53"/>
      <c r="E15" s="54">
        <v>28222</v>
      </c>
      <c r="F15" s="52"/>
      <c r="G15" s="47">
        <f t="shared" ref="G15:G25" si="0">ROUNDDOWN($F$6*B15*(1.85-C15/100),2)</f>
        <v>0</v>
      </c>
      <c r="H15" s="52"/>
      <c r="I15" s="47">
        <f t="shared" ref="I15:I25" si="1">G15+H15</f>
        <v>0</v>
      </c>
      <c r="J15" s="51">
        <f t="shared" ref="J15:J25" si="2">ROUNDDOWN(D15*$F$8+E15*$F$9+F15*$F$10,2)</f>
        <v>0</v>
      </c>
      <c r="K15" s="47">
        <f t="shared" ref="K15:K25" si="3">ROUNDDOWN(I15+J15,0)</f>
        <v>0</v>
      </c>
    </row>
    <row r="16" spans="1:11" ht="15.95" customHeight="1" x14ac:dyDescent="0.4">
      <c r="A16" s="45" t="s">
        <v>45</v>
      </c>
      <c r="B16" s="46">
        <v>102</v>
      </c>
      <c r="C16" s="47">
        <v>100</v>
      </c>
      <c r="D16" s="53"/>
      <c r="E16" s="54">
        <v>27440</v>
      </c>
      <c r="F16" s="52"/>
      <c r="G16" s="47">
        <f t="shared" si="0"/>
        <v>0</v>
      </c>
      <c r="H16" s="52"/>
      <c r="I16" s="47">
        <f t="shared" si="1"/>
        <v>0</v>
      </c>
      <c r="J16" s="51">
        <f t="shared" si="2"/>
        <v>0</v>
      </c>
      <c r="K16" s="47">
        <f t="shared" si="3"/>
        <v>0</v>
      </c>
    </row>
    <row r="17" spans="1:11" ht="15.95" customHeight="1" x14ac:dyDescent="0.4">
      <c r="A17" s="45" t="s">
        <v>65</v>
      </c>
      <c r="B17" s="46">
        <v>102</v>
      </c>
      <c r="C17" s="47">
        <v>100</v>
      </c>
      <c r="D17" s="48">
        <v>32860</v>
      </c>
      <c r="E17" s="49"/>
      <c r="F17" s="52"/>
      <c r="G17" s="47">
        <f t="shared" si="0"/>
        <v>0</v>
      </c>
      <c r="H17" s="52"/>
      <c r="I17" s="47">
        <f t="shared" si="1"/>
        <v>0</v>
      </c>
      <c r="J17" s="51">
        <f t="shared" si="2"/>
        <v>0</v>
      </c>
      <c r="K17" s="47">
        <f t="shared" si="3"/>
        <v>0</v>
      </c>
    </row>
    <row r="18" spans="1:11" ht="15.95" customHeight="1" x14ac:dyDescent="0.4">
      <c r="A18" s="45" t="s">
        <v>66</v>
      </c>
      <c r="B18" s="46">
        <v>102</v>
      </c>
      <c r="C18" s="47">
        <v>100</v>
      </c>
      <c r="D18" s="48">
        <v>34956</v>
      </c>
      <c r="E18" s="49"/>
      <c r="F18" s="52"/>
      <c r="G18" s="47">
        <f t="shared" si="0"/>
        <v>0</v>
      </c>
      <c r="H18" s="52"/>
      <c r="I18" s="47">
        <f t="shared" si="1"/>
        <v>0</v>
      </c>
      <c r="J18" s="51">
        <f t="shared" si="2"/>
        <v>0</v>
      </c>
      <c r="K18" s="47">
        <f t="shared" si="3"/>
        <v>0</v>
      </c>
    </row>
    <row r="19" spans="1:11" ht="15.95" customHeight="1" x14ac:dyDescent="0.4">
      <c r="A19" s="45" t="s">
        <v>67</v>
      </c>
      <c r="B19" s="46">
        <v>102</v>
      </c>
      <c r="C19" s="47">
        <v>100</v>
      </c>
      <c r="D19" s="48">
        <v>30556</v>
      </c>
      <c r="E19" s="49"/>
      <c r="F19" s="52"/>
      <c r="G19" s="47">
        <f t="shared" si="0"/>
        <v>0</v>
      </c>
      <c r="H19" s="52"/>
      <c r="I19" s="47">
        <f t="shared" si="1"/>
        <v>0</v>
      </c>
      <c r="J19" s="51">
        <f t="shared" si="2"/>
        <v>0</v>
      </c>
      <c r="K19" s="47">
        <f t="shared" si="3"/>
        <v>0</v>
      </c>
    </row>
    <row r="20" spans="1:11" ht="15.95" customHeight="1" x14ac:dyDescent="0.4">
      <c r="A20" s="45" t="s">
        <v>68</v>
      </c>
      <c r="B20" s="46">
        <v>102</v>
      </c>
      <c r="C20" s="47">
        <v>100</v>
      </c>
      <c r="D20" s="53"/>
      <c r="E20" s="54">
        <v>29368</v>
      </c>
      <c r="F20" s="52"/>
      <c r="G20" s="47">
        <f t="shared" si="0"/>
        <v>0</v>
      </c>
      <c r="H20" s="52"/>
      <c r="I20" s="47">
        <f t="shared" si="1"/>
        <v>0</v>
      </c>
      <c r="J20" s="51">
        <f t="shared" si="2"/>
        <v>0</v>
      </c>
      <c r="K20" s="47">
        <f t="shared" si="3"/>
        <v>0</v>
      </c>
    </row>
    <row r="21" spans="1:11" ht="15.95" customHeight="1" x14ac:dyDescent="0.4">
      <c r="A21" s="45" t="s">
        <v>69</v>
      </c>
      <c r="B21" s="46">
        <v>102</v>
      </c>
      <c r="C21" s="47">
        <v>100</v>
      </c>
      <c r="D21" s="53"/>
      <c r="E21" s="54">
        <v>29033</v>
      </c>
      <c r="F21" s="52"/>
      <c r="G21" s="47">
        <f t="shared" si="0"/>
        <v>0</v>
      </c>
      <c r="H21" s="52"/>
      <c r="I21" s="47">
        <f t="shared" si="1"/>
        <v>0</v>
      </c>
      <c r="J21" s="51">
        <f t="shared" si="2"/>
        <v>0</v>
      </c>
      <c r="K21" s="47">
        <f t="shared" si="3"/>
        <v>0</v>
      </c>
    </row>
    <row r="22" spans="1:11" ht="15.95" customHeight="1" x14ac:dyDescent="0.4">
      <c r="A22" s="45" t="s">
        <v>70</v>
      </c>
      <c r="B22" s="46">
        <v>102</v>
      </c>
      <c r="C22" s="47">
        <v>100</v>
      </c>
      <c r="D22" s="53"/>
      <c r="E22" s="54">
        <v>31081</v>
      </c>
      <c r="F22" s="52"/>
      <c r="G22" s="47">
        <f t="shared" si="0"/>
        <v>0</v>
      </c>
      <c r="H22" s="52"/>
      <c r="I22" s="47">
        <f t="shared" si="1"/>
        <v>0</v>
      </c>
      <c r="J22" s="51">
        <f t="shared" si="2"/>
        <v>0</v>
      </c>
      <c r="K22" s="47">
        <f t="shared" si="3"/>
        <v>0</v>
      </c>
    </row>
    <row r="23" spans="1:11" ht="15.95" customHeight="1" x14ac:dyDescent="0.4">
      <c r="A23" s="45" t="s">
        <v>71</v>
      </c>
      <c r="B23" s="46">
        <v>102</v>
      </c>
      <c r="C23" s="47">
        <v>100</v>
      </c>
      <c r="D23" s="53"/>
      <c r="E23" s="54">
        <v>33433</v>
      </c>
      <c r="F23" s="52"/>
      <c r="G23" s="47">
        <f t="shared" si="0"/>
        <v>0</v>
      </c>
      <c r="H23" s="52"/>
      <c r="I23" s="47">
        <f t="shared" si="1"/>
        <v>0</v>
      </c>
      <c r="J23" s="51">
        <f t="shared" si="2"/>
        <v>0</v>
      </c>
      <c r="K23" s="47">
        <f t="shared" si="3"/>
        <v>0</v>
      </c>
    </row>
    <row r="24" spans="1:11" ht="15.95" customHeight="1" x14ac:dyDescent="0.4">
      <c r="A24" s="45" t="s">
        <v>72</v>
      </c>
      <c r="B24" s="46">
        <v>102</v>
      </c>
      <c r="C24" s="47">
        <v>100</v>
      </c>
      <c r="D24" s="53"/>
      <c r="E24" s="54">
        <v>30012</v>
      </c>
      <c r="F24" s="52"/>
      <c r="G24" s="47">
        <f t="shared" si="0"/>
        <v>0</v>
      </c>
      <c r="H24" s="52"/>
      <c r="I24" s="47">
        <f t="shared" si="1"/>
        <v>0</v>
      </c>
      <c r="J24" s="51">
        <f t="shared" si="2"/>
        <v>0</v>
      </c>
      <c r="K24" s="47">
        <f t="shared" si="3"/>
        <v>0</v>
      </c>
    </row>
    <row r="25" spans="1:11" ht="15.95" customHeight="1" x14ac:dyDescent="0.4">
      <c r="A25" s="45" t="s">
        <v>73</v>
      </c>
      <c r="B25" s="46">
        <v>102</v>
      </c>
      <c r="C25" s="47">
        <v>100</v>
      </c>
      <c r="D25" s="53"/>
      <c r="E25" s="54">
        <v>29664</v>
      </c>
      <c r="F25" s="52"/>
      <c r="G25" s="47">
        <f t="shared" si="0"/>
        <v>0</v>
      </c>
      <c r="H25" s="52"/>
      <c r="I25" s="47">
        <f t="shared" si="1"/>
        <v>0</v>
      </c>
      <c r="J25" s="51">
        <f t="shared" si="2"/>
        <v>0</v>
      </c>
      <c r="K25" s="47">
        <f t="shared" si="3"/>
        <v>0</v>
      </c>
    </row>
    <row r="26" spans="1:11" ht="15.95" customHeight="1" x14ac:dyDescent="0.4">
      <c r="B26" s="55"/>
      <c r="C26" s="55" t="s">
        <v>41</v>
      </c>
      <c r="D26" s="47">
        <f>SUM(D14:D25)</f>
        <v>98372</v>
      </c>
      <c r="E26" s="47">
        <f>SUM(E14:E25)</f>
        <v>264305</v>
      </c>
      <c r="F26" s="47">
        <f>SUM(F14:F25)</f>
        <v>0</v>
      </c>
      <c r="G26" s="47">
        <f>SUM(G14:G25)</f>
        <v>0</v>
      </c>
      <c r="H26" s="52"/>
      <c r="I26" s="47">
        <f t="shared" ref="I26:K26" si="4">SUM(I14:I25)</f>
        <v>0</v>
      </c>
      <c r="J26" s="51">
        <f t="shared" si="4"/>
        <v>0</v>
      </c>
      <c r="K26" s="47">
        <f t="shared" si="4"/>
        <v>0</v>
      </c>
    </row>
    <row r="27" spans="1:11" ht="51.75" customHeight="1" thickBot="1" x14ac:dyDescent="0.45">
      <c r="B27" s="55"/>
      <c r="C27" s="55" t="s">
        <v>42</v>
      </c>
      <c r="D27" s="96">
        <f>SUM(D26:F26)</f>
        <v>362677</v>
      </c>
      <c r="E27" s="97"/>
      <c r="F27" s="98"/>
      <c r="G27" s="55"/>
      <c r="H27" s="55"/>
      <c r="I27" s="55"/>
      <c r="J27" s="55"/>
      <c r="K27" s="55"/>
    </row>
    <row r="28" spans="1:11" ht="32.25" customHeight="1" thickBot="1" x14ac:dyDescent="0.45">
      <c r="B28" s="55"/>
      <c r="C28" s="55"/>
      <c r="D28" s="55"/>
      <c r="E28" s="55"/>
      <c r="F28" s="55"/>
      <c r="G28" s="55"/>
      <c r="H28" s="103" t="s">
        <v>115</v>
      </c>
      <c r="I28" s="104"/>
      <c r="J28" s="100">
        <f>ROUNDDOWN(K26*100/110,0)</f>
        <v>0</v>
      </c>
      <c r="K28" s="101"/>
    </row>
    <row r="29" spans="1:11" ht="54.75" customHeight="1" x14ac:dyDescent="0.4">
      <c r="B29" s="55"/>
      <c r="C29" s="55"/>
      <c r="D29" s="55"/>
      <c r="E29" s="55"/>
      <c r="F29" s="55"/>
      <c r="G29" s="55"/>
      <c r="H29" s="91" t="s">
        <v>116</v>
      </c>
      <c r="I29" s="91"/>
      <c r="J29" s="91"/>
      <c r="K29" s="91"/>
    </row>
    <row r="30" spans="1:11" x14ac:dyDescent="0.4"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4"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 x14ac:dyDescent="0.4"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2:11" x14ac:dyDescent="0.4"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2:11" x14ac:dyDescent="0.4"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2:11" x14ac:dyDescent="0.4"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2:11" x14ac:dyDescent="0.4"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2:11" x14ac:dyDescent="0.4"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2:11" x14ac:dyDescent="0.4">
      <c r="B38" s="55"/>
      <c r="C38" s="55"/>
      <c r="D38" s="55"/>
      <c r="E38" s="55"/>
      <c r="F38" s="55"/>
      <c r="G38" s="55"/>
      <c r="H38" s="55"/>
      <c r="I38" s="55"/>
      <c r="J38" s="55"/>
      <c r="K38" s="55"/>
    </row>
  </sheetData>
  <protectedRanges>
    <protectedRange sqref="F6 F8:F9" name="範囲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&amp;R&amp;"BIZ UDゴシック,標準"&amp;14別紙2-16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K38"/>
  <sheetViews>
    <sheetView view="pageBreakPreview" topLeftCell="A7" zoomScale="80" zoomScaleNormal="100" zoomScaleSheetLayoutView="80" workbookViewId="0">
      <selection activeCell="C28" sqref="C28"/>
    </sheetView>
  </sheetViews>
  <sheetFormatPr defaultColWidth="9" defaultRowHeight="1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89" t="s">
        <v>117</v>
      </c>
      <c r="B2" s="89"/>
      <c r="C2" s="89"/>
      <c r="D2" s="89"/>
      <c r="E2" s="89"/>
      <c r="F2" s="89"/>
      <c r="G2" s="32">
        <f>D27</f>
        <v>421192</v>
      </c>
      <c r="H2" s="1" t="s">
        <v>21</v>
      </c>
    </row>
    <row r="3" spans="1:11" ht="21" customHeight="1" x14ac:dyDescent="0.4">
      <c r="A3" s="18" t="s">
        <v>22</v>
      </c>
    </row>
    <row r="4" spans="1:11" ht="8.25" customHeight="1" x14ac:dyDescent="0.4"/>
    <row r="5" spans="1:11" ht="18" customHeight="1" thickBot="1" x14ac:dyDescent="0.45">
      <c r="C5" s="84" t="s">
        <v>3</v>
      </c>
      <c r="D5" s="84"/>
      <c r="E5" s="84"/>
      <c r="F5" s="78" t="s">
        <v>23</v>
      </c>
      <c r="G5" s="84"/>
    </row>
    <row r="6" spans="1:11" ht="18" customHeight="1" thickBot="1" x14ac:dyDescent="0.45">
      <c r="C6" s="84" t="s">
        <v>24</v>
      </c>
      <c r="D6" s="84" t="s">
        <v>25</v>
      </c>
      <c r="E6" s="87"/>
      <c r="F6" s="59"/>
      <c r="G6" s="34" t="s">
        <v>26</v>
      </c>
    </row>
    <row r="7" spans="1:11" ht="18" customHeight="1" thickBot="1" x14ac:dyDescent="0.45">
      <c r="C7" s="84"/>
      <c r="D7" s="84"/>
      <c r="E7" s="84"/>
      <c r="F7" s="60"/>
      <c r="G7" s="17" t="s">
        <v>26</v>
      </c>
    </row>
    <row r="8" spans="1:11" ht="18" customHeight="1" thickBot="1" x14ac:dyDescent="0.45">
      <c r="C8" s="84" t="s">
        <v>27</v>
      </c>
      <c r="D8" s="92" t="s">
        <v>28</v>
      </c>
      <c r="E8" s="93"/>
      <c r="F8" s="61"/>
      <c r="G8" s="37" t="s">
        <v>29</v>
      </c>
    </row>
    <row r="9" spans="1:11" ht="18" customHeight="1" thickBot="1" x14ac:dyDescent="0.45">
      <c r="C9" s="84"/>
      <c r="D9" s="94" t="s">
        <v>30</v>
      </c>
      <c r="E9" s="95"/>
      <c r="F9" s="62"/>
      <c r="G9" s="39" t="s">
        <v>29</v>
      </c>
    </row>
    <row r="10" spans="1:11" ht="18" customHeight="1" x14ac:dyDescent="0.4">
      <c r="C10" s="84"/>
      <c r="D10" s="84"/>
      <c r="E10" s="84"/>
      <c r="F10" s="40"/>
      <c r="G10" s="17" t="s">
        <v>29</v>
      </c>
    </row>
    <row r="12" spans="1:11" x14ac:dyDescent="0.4">
      <c r="A12" s="41"/>
      <c r="B12" s="42" t="s">
        <v>31</v>
      </c>
      <c r="C12" s="42" t="s">
        <v>32</v>
      </c>
      <c r="D12" s="42" t="s">
        <v>28</v>
      </c>
      <c r="E12" s="42" t="s">
        <v>30</v>
      </c>
      <c r="F12" s="41"/>
      <c r="G12" s="88" t="s">
        <v>33</v>
      </c>
      <c r="H12" s="84"/>
      <c r="I12" s="84" t="s">
        <v>34</v>
      </c>
      <c r="J12" s="84" t="s">
        <v>35</v>
      </c>
      <c r="K12" s="84" t="s">
        <v>36</v>
      </c>
    </row>
    <row r="13" spans="1:11" x14ac:dyDescent="0.4">
      <c r="A13" s="8"/>
      <c r="B13" s="43" t="s">
        <v>37</v>
      </c>
      <c r="C13" s="43" t="s">
        <v>38</v>
      </c>
      <c r="D13" s="43" t="s">
        <v>39</v>
      </c>
      <c r="E13" s="43" t="s">
        <v>39</v>
      </c>
      <c r="F13" s="8"/>
      <c r="G13" s="44" t="s">
        <v>40</v>
      </c>
      <c r="H13" s="5"/>
      <c r="I13" s="84"/>
      <c r="J13" s="84"/>
      <c r="K13" s="84"/>
    </row>
    <row r="14" spans="1:11" ht="15.95" customHeight="1" x14ac:dyDescent="0.4">
      <c r="A14" s="45" t="s">
        <v>43</v>
      </c>
      <c r="B14" s="46">
        <v>136</v>
      </c>
      <c r="C14" s="46">
        <v>100</v>
      </c>
      <c r="D14" s="53"/>
      <c r="E14" s="54">
        <v>26688</v>
      </c>
      <c r="F14" s="50"/>
      <c r="G14" s="47">
        <f>ROUNDDOWN($F$6*B14*(1.85-C14/100),2)</f>
        <v>0</v>
      </c>
      <c r="H14" s="52"/>
      <c r="I14" s="47">
        <f>G14+H14</f>
        <v>0</v>
      </c>
      <c r="J14" s="51">
        <f>ROUNDDOWN(D14*$F$8+E14*$F$9+F14*$F$10,2)</f>
        <v>0</v>
      </c>
      <c r="K14" s="47">
        <f>ROUNDDOWN(I14+J14,0)</f>
        <v>0</v>
      </c>
    </row>
    <row r="15" spans="1:11" ht="15.95" customHeight="1" x14ac:dyDescent="0.4">
      <c r="A15" s="45" t="s">
        <v>44</v>
      </c>
      <c r="B15" s="46">
        <v>136</v>
      </c>
      <c r="C15" s="47">
        <v>100</v>
      </c>
      <c r="D15" s="53"/>
      <c r="E15" s="54">
        <v>28590</v>
      </c>
      <c r="F15" s="52"/>
      <c r="G15" s="47">
        <f t="shared" ref="G15:G25" si="0">ROUNDDOWN($F$6*B15*(1.85-C15/100),2)</f>
        <v>0</v>
      </c>
      <c r="H15" s="52"/>
      <c r="I15" s="47">
        <f t="shared" ref="I15:I25" si="1">G15+H15</f>
        <v>0</v>
      </c>
      <c r="J15" s="51">
        <f t="shared" ref="J15:J25" si="2">ROUNDDOWN(D15*$F$8+E15*$F$9+F15*$F$10,2)</f>
        <v>0</v>
      </c>
      <c r="K15" s="47">
        <f t="shared" ref="K15:K25" si="3">ROUNDDOWN(I15+J15,0)</f>
        <v>0</v>
      </c>
    </row>
    <row r="16" spans="1:11" ht="15.95" customHeight="1" x14ac:dyDescent="0.4">
      <c r="A16" s="45" t="s">
        <v>45</v>
      </c>
      <c r="B16" s="46">
        <v>136</v>
      </c>
      <c r="C16" s="47">
        <v>100</v>
      </c>
      <c r="D16" s="53"/>
      <c r="E16" s="54">
        <v>30965</v>
      </c>
      <c r="F16" s="52"/>
      <c r="G16" s="47">
        <f t="shared" si="0"/>
        <v>0</v>
      </c>
      <c r="H16" s="52"/>
      <c r="I16" s="47">
        <f t="shared" si="1"/>
        <v>0</v>
      </c>
      <c r="J16" s="51">
        <f t="shared" si="2"/>
        <v>0</v>
      </c>
      <c r="K16" s="47">
        <f t="shared" si="3"/>
        <v>0</v>
      </c>
    </row>
    <row r="17" spans="1:11" ht="15.95" customHeight="1" x14ac:dyDescent="0.4">
      <c r="A17" s="45" t="s">
        <v>65</v>
      </c>
      <c r="B17" s="46">
        <v>136</v>
      </c>
      <c r="C17" s="47">
        <v>100</v>
      </c>
      <c r="D17" s="48">
        <v>42957</v>
      </c>
      <c r="E17" s="49"/>
      <c r="F17" s="52"/>
      <c r="G17" s="47">
        <f t="shared" si="0"/>
        <v>0</v>
      </c>
      <c r="H17" s="52"/>
      <c r="I17" s="47">
        <f t="shared" si="1"/>
        <v>0</v>
      </c>
      <c r="J17" s="51">
        <f t="shared" si="2"/>
        <v>0</v>
      </c>
      <c r="K17" s="47">
        <f t="shared" si="3"/>
        <v>0</v>
      </c>
    </row>
    <row r="18" spans="1:11" ht="15.95" customHeight="1" x14ac:dyDescent="0.4">
      <c r="A18" s="45" t="s">
        <v>66</v>
      </c>
      <c r="B18" s="46">
        <v>136</v>
      </c>
      <c r="C18" s="47">
        <v>100</v>
      </c>
      <c r="D18" s="48">
        <v>48110</v>
      </c>
      <c r="E18" s="49"/>
      <c r="F18" s="52"/>
      <c r="G18" s="47">
        <f t="shared" si="0"/>
        <v>0</v>
      </c>
      <c r="H18" s="52"/>
      <c r="I18" s="47">
        <f t="shared" si="1"/>
        <v>0</v>
      </c>
      <c r="J18" s="51">
        <f t="shared" si="2"/>
        <v>0</v>
      </c>
      <c r="K18" s="47">
        <f t="shared" si="3"/>
        <v>0</v>
      </c>
    </row>
    <row r="19" spans="1:11" ht="15.95" customHeight="1" x14ac:dyDescent="0.4">
      <c r="A19" s="45" t="s">
        <v>67</v>
      </c>
      <c r="B19" s="46">
        <v>136</v>
      </c>
      <c r="C19" s="47">
        <v>100</v>
      </c>
      <c r="D19" s="48">
        <v>39579</v>
      </c>
      <c r="E19" s="49"/>
      <c r="F19" s="52"/>
      <c r="G19" s="47">
        <f t="shared" si="0"/>
        <v>0</v>
      </c>
      <c r="H19" s="52"/>
      <c r="I19" s="47">
        <f t="shared" si="1"/>
        <v>0</v>
      </c>
      <c r="J19" s="51">
        <f t="shared" si="2"/>
        <v>0</v>
      </c>
      <c r="K19" s="47">
        <f t="shared" si="3"/>
        <v>0</v>
      </c>
    </row>
    <row r="20" spans="1:11" ht="15.95" customHeight="1" x14ac:dyDescent="0.4">
      <c r="A20" s="45" t="s">
        <v>68</v>
      </c>
      <c r="B20" s="46">
        <v>136</v>
      </c>
      <c r="C20" s="47">
        <v>100</v>
      </c>
      <c r="D20" s="53"/>
      <c r="E20" s="54">
        <v>32681</v>
      </c>
      <c r="F20" s="52"/>
      <c r="G20" s="47">
        <f t="shared" si="0"/>
        <v>0</v>
      </c>
      <c r="H20" s="52"/>
      <c r="I20" s="47">
        <f t="shared" si="1"/>
        <v>0</v>
      </c>
      <c r="J20" s="51">
        <f t="shared" si="2"/>
        <v>0</v>
      </c>
      <c r="K20" s="47">
        <f t="shared" si="3"/>
        <v>0</v>
      </c>
    </row>
    <row r="21" spans="1:11" ht="15.95" customHeight="1" x14ac:dyDescent="0.4">
      <c r="A21" s="45" t="s">
        <v>69</v>
      </c>
      <c r="B21" s="46">
        <v>136</v>
      </c>
      <c r="C21" s="47">
        <v>100</v>
      </c>
      <c r="D21" s="53"/>
      <c r="E21" s="54">
        <v>31364</v>
      </c>
      <c r="F21" s="52"/>
      <c r="G21" s="47">
        <f t="shared" si="0"/>
        <v>0</v>
      </c>
      <c r="H21" s="52"/>
      <c r="I21" s="47">
        <f t="shared" si="1"/>
        <v>0</v>
      </c>
      <c r="J21" s="51">
        <f t="shared" si="2"/>
        <v>0</v>
      </c>
      <c r="K21" s="47">
        <f t="shared" si="3"/>
        <v>0</v>
      </c>
    </row>
    <row r="22" spans="1:11" ht="15.95" customHeight="1" x14ac:dyDescent="0.4">
      <c r="A22" s="45" t="s">
        <v>70</v>
      </c>
      <c r="B22" s="46">
        <v>136</v>
      </c>
      <c r="C22" s="47">
        <v>100</v>
      </c>
      <c r="D22" s="53"/>
      <c r="E22" s="54">
        <v>36354</v>
      </c>
      <c r="F22" s="52"/>
      <c r="G22" s="47">
        <f t="shared" si="0"/>
        <v>0</v>
      </c>
      <c r="H22" s="52"/>
      <c r="I22" s="47">
        <f t="shared" si="1"/>
        <v>0</v>
      </c>
      <c r="J22" s="51">
        <f t="shared" si="2"/>
        <v>0</v>
      </c>
      <c r="K22" s="47">
        <f t="shared" si="3"/>
        <v>0</v>
      </c>
    </row>
    <row r="23" spans="1:11" ht="15.95" customHeight="1" x14ac:dyDescent="0.4">
      <c r="A23" s="45" t="s">
        <v>71</v>
      </c>
      <c r="B23" s="46">
        <v>136</v>
      </c>
      <c r="C23" s="47">
        <v>100</v>
      </c>
      <c r="D23" s="53"/>
      <c r="E23" s="54">
        <v>37231</v>
      </c>
      <c r="F23" s="52"/>
      <c r="G23" s="47">
        <f t="shared" si="0"/>
        <v>0</v>
      </c>
      <c r="H23" s="52"/>
      <c r="I23" s="47">
        <f t="shared" si="1"/>
        <v>0</v>
      </c>
      <c r="J23" s="51">
        <f t="shared" si="2"/>
        <v>0</v>
      </c>
      <c r="K23" s="47">
        <f t="shared" si="3"/>
        <v>0</v>
      </c>
    </row>
    <row r="24" spans="1:11" ht="15.95" customHeight="1" x14ac:dyDescent="0.4">
      <c r="A24" s="45" t="s">
        <v>72</v>
      </c>
      <c r="B24" s="46">
        <v>136</v>
      </c>
      <c r="C24" s="47">
        <v>100</v>
      </c>
      <c r="D24" s="53"/>
      <c r="E24" s="54">
        <v>33796</v>
      </c>
      <c r="F24" s="52"/>
      <c r="G24" s="47">
        <f t="shared" si="0"/>
        <v>0</v>
      </c>
      <c r="H24" s="52"/>
      <c r="I24" s="47">
        <f t="shared" si="1"/>
        <v>0</v>
      </c>
      <c r="J24" s="51">
        <f t="shared" si="2"/>
        <v>0</v>
      </c>
      <c r="K24" s="47">
        <f t="shared" si="3"/>
        <v>0</v>
      </c>
    </row>
    <row r="25" spans="1:11" ht="15.95" customHeight="1" x14ac:dyDescent="0.4">
      <c r="A25" s="45" t="s">
        <v>73</v>
      </c>
      <c r="B25" s="46">
        <v>136</v>
      </c>
      <c r="C25" s="47">
        <v>100</v>
      </c>
      <c r="D25" s="53"/>
      <c r="E25" s="54">
        <v>32877</v>
      </c>
      <c r="F25" s="52"/>
      <c r="G25" s="47">
        <f t="shared" si="0"/>
        <v>0</v>
      </c>
      <c r="H25" s="52"/>
      <c r="I25" s="47">
        <f t="shared" si="1"/>
        <v>0</v>
      </c>
      <c r="J25" s="51">
        <f t="shared" si="2"/>
        <v>0</v>
      </c>
      <c r="K25" s="47">
        <f t="shared" si="3"/>
        <v>0</v>
      </c>
    </row>
    <row r="26" spans="1:11" ht="15.95" customHeight="1" x14ac:dyDescent="0.4">
      <c r="B26" s="55"/>
      <c r="C26" s="55" t="s">
        <v>41</v>
      </c>
      <c r="D26" s="47">
        <f>SUM(D14:D25)</f>
        <v>130646</v>
      </c>
      <c r="E26" s="47">
        <f>SUM(E14:E25)</f>
        <v>290546</v>
      </c>
      <c r="F26" s="47">
        <f>SUM(F14:F25)</f>
        <v>0</v>
      </c>
      <c r="G26" s="47">
        <f>SUM(G14:G25)</f>
        <v>0</v>
      </c>
      <c r="H26" s="52"/>
      <c r="I26" s="47">
        <f t="shared" ref="I26:K26" si="4">SUM(I14:I25)</f>
        <v>0</v>
      </c>
      <c r="J26" s="51">
        <f t="shared" si="4"/>
        <v>0</v>
      </c>
      <c r="K26" s="47">
        <f t="shared" si="4"/>
        <v>0</v>
      </c>
    </row>
    <row r="27" spans="1:11" ht="51.75" customHeight="1" thickBot="1" x14ac:dyDescent="0.45">
      <c r="B27" s="55"/>
      <c r="C27" s="55" t="s">
        <v>42</v>
      </c>
      <c r="D27" s="96">
        <f>SUM(D26:F26)</f>
        <v>421192</v>
      </c>
      <c r="E27" s="97"/>
      <c r="F27" s="98"/>
      <c r="G27" s="55"/>
      <c r="H27" s="55"/>
      <c r="I27" s="55"/>
      <c r="J27" s="55"/>
      <c r="K27" s="55"/>
    </row>
    <row r="28" spans="1:11" ht="32.25" customHeight="1" thickBot="1" x14ac:dyDescent="0.45">
      <c r="B28" s="55"/>
      <c r="C28" s="55"/>
      <c r="D28" s="55"/>
      <c r="E28" s="55"/>
      <c r="F28" s="55"/>
      <c r="G28" s="55"/>
      <c r="H28" s="103" t="s">
        <v>118</v>
      </c>
      <c r="I28" s="104"/>
      <c r="J28" s="100">
        <f>ROUNDDOWN(K26*100/110,0)</f>
        <v>0</v>
      </c>
      <c r="K28" s="101"/>
    </row>
    <row r="29" spans="1:11" ht="54.75" customHeight="1" x14ac:dyDescent="0.4">
      <c r="B29" s="55"/>
      <c r="C29" s="55"/>
      <c r="D29" s="55"/>
      <c r="E29" s="55"/>
      <c r="F29" s="55"/>
      <c r="G29" s="55"/>
      <c r="H29" s="91" t="s">
        <v>119</v>
      </c>
      <c r="I29" s="91"/>
      <c r="J29" s="91"/>
      <c r="K29" s="91"/>
    </row>
    <row r="30" spans="1:11" x14ac:dyDescent="0.4"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4"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 x14ac:dyDescent="0.4"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2:11" x14ac:dyDescent="0.4"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2:11" x14ac:dyDescent="0.4"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2:11" x14ac:dyDescent="0.4"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2:11" x14ac:dyDescent="0.4"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2:11" x14ac:dyDescent="0.4"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2:11" x14ac:dyDescent="0.4">
      <c r="B38" s="55"/>
      <c r="C38" s="55"/>
      <c r="D38" s="55"/>
      <c r="E38" s="55"/>
      <c r="F38" s="55"/>
      <c r="G38" s="55"/>
      <c r="H38" s="55"/>
      <c r="I38" s="55"/>
      <c r="J38" s="55"/>
      <c r="K38" s="55"/>
    </row>
  </sheetData>
  <protectedRanges>
    <protectedRange sqref="F6 F8:F9" name="範囲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&amp;R&amp;"BIZ UDゴシック,標準"&amp;14別紙2-17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K38"/>
  <sheetViews>
    <sheetView view="pageBreakPreview" zoomScale="80" zoomScaleNormal="100" zoomScaleSheetLayoutView="80" workbookViewId="0">
      <selection activeCell="C28" sqref="C28"/>
    </sheetView>
  </sheetViews>
  <sheetFormatPr defaultColWidth="9" defaultRowHeight="1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15.75" x14ac:dyDescent="0.4">
      <c r="A2" s="89" t="s">
        <v>120</v>
      </c>
      <c r="B2" s="89"/>
      <c r="C2" s="89"/>
      <c r="D2" s="89"/>
      <c r="E2" s="89"/>
      <c r="F2" s="89"/>
      <c r="G2" s="32">
        <f>D27</f>
        <v>247180</v>
      </c>
      <c r="H2" s="1" t="s">
        <v>21</v>
      </c>
    </row>
    <row r="3" spans="1:11" ht="15.75" x14ac:dyDescent="0.4">
      <c r="A3" s="18" t="s">
        <v>22</v>
      </c>
    </row>
    <row r="5" spans="1:11" ht="15.75" thickBot="1" x14ac:dyDescent="0.45">
      <c r="C5" s="87" t="s">
        <v>3</v>
      </c>
      <c r="D5" s="90"/>
      <c r="E5" s="88"/>
      <c r="F5" s="105" t="s">
        <v>23</v>
      </c>
      <c r="G5" s="106"/>
    </row>
    <row r="6" spans="1:11" ht="15.75" thickBot="1" x14ac:dyDescent="0.45">
      <c r="C6" s="78" t="s">
        <v>24</v>
      </c>
      <c r="D6" s="87" t="s">
        <v>25</v>
      </c>
      <c r="E6" s="107"/>
      <c r="F6" s="59"/>
      <c r="G6" s="34" t="s">
        <v>26</v>
      </c>
    </row>
    <row r="7" spans="1:11" ht="15.75" thickBot="1" x14ac:dyDescent="0.45">
      <c r="C7" s="80"/>
      <c r="D7" s="87"/>
      <c r="E7" s="88"/>
      <c r="F7" s="60"/>
      <c r="G7" s="17" t="s">
        <v>26</v>
      </c>
    </row>
    <row r="8" spans="1:11" ht="15.75" thickBot="1" x14ac:dyDescent="0.45">
      <c r="C8" s="78" t="s">
        <v>27</v>
      </c>
      <c r="D8" s="93" t="s">
        <v>28</v>
      </c>
      <c r="E8" s="108"/>
      <c r="F8" s="61"/>
      <c r="G8" s="37" t="s">
        <v>29</v>
      </c>
    </row>
    <row r="9" spans="1:11" ht="15.75" thickBot="1" x14ac:dyDescent="0.45">
      <c r="C9" s="79"/>
      <c r="D9" s="95" t="s">
        <v>30</v>
      </c>
      <c r="E9" s="109"/>
      <c r="F9" s="62"/>
      <c r="G9" s="39" t="s">
        <v>29</v>
      </c>
    </row>
    <row r="10" spans="1:11" x14ac:dyDescent="0.4">
      <c r="C10" s="80"/>
      <c r="D10" s="87"/>
      <c r="E10" s="88"/>
      <c r="F10" s="40"/>
      <c r="G10" s="17" t="s">
        <v>29</v>
      </c>
    </row>
    <row r="12" spans="1:11" x14ac:dyDescent="0.4">
      <c r="A12" s="41"/>
      <c r="B12" s="42" t="s">
        <v>31</v>
      </c>
      <c r="C12" s="42" t="s">
        <v>32</v>
      </c>
      <c r="D12" s="42" t="s">
        <v>28</v>
      </c>
      <c r="E12" s="42" t="s">
        <v>30</v>
      </c>
      <c r="F12" s="41"/>
      <c r="G12" s="87" t="s">
        <v>33</v>
      </c>
      <c r="H12" s="88"/>
      <c r="I12" s="78" t="s">
        <v>34</v>
      </c>
      <c r="J12" s="78" t="s">
        <v>35</v>
      </c>
      <c r="K12" s="78" t="s">
        <v>36</v>
      </c>
    </row>
    <row r="13" spans="1:11" x14ac:dyDescent="0.4">
      <c r="A13" s="8"/>
      <c r="B13" s="43" t="s">
        <v>37</v>
      </c>
      <c r="C13" s="43" t="s">
        <v>38</v>
      </c>
      <c r="D13" s="43" t="s">
        <v>39</v>
      </c>
      <c r="E13" s="43" t="s">
        <v>39</v>
      </c>
      <c r="F13" s="8"/>
      <c r="G13" s="44" t="s">
        <v>40</v>
      </c>
      <c r="H13" s="5"/>
      <c r="I13" s="80"/>
      <c r="J13" s="80"/>
      <c r="K13" s="80"/>
    </row>
    <row r="14" spans="1:11" x14ac:dyDescent="0.4">
      <c r="A14" s="45" t="s">
        <v>43</v>
      </c>
      <c r="B14" s="46">
        <v>87</v>
      </c>
      <c r="C14" s="46">
        <v>100</v>
      </c>
      <c r="D14" s="53"/>
      <c r="E14" s="54">
        <v>14898</v>
      </c>
      <c r="F14" s="50"/>
      <c r="G14" s="47">
        <f>ROUNDDOWN($F$6*B14*(1.85-C14/100),2)</f>
        <v>0</v>
      </c>
      <c r="H14" s="52"/>
      <c r="I14" s="47">
        <f>G14+H14</f>
        <v>0</v>
      </c>
      <c r="J14" s="51">
        <f>ROUNDDOWN(D14*$F$8+E14*$F$9+F14*$F$10,2)</f>
        <v>0</v>
      </c>
      <c r="K14" s="47">
        <f>ROUNDDOWN(I14+J14,0)</f>
        <v>0</v>
      </c>
    </row>
    <row r="15" spans="1:11" x14ac:dyDescent="0.4">
      <c r="A15" s="45" t="s">
        <v>44</v>
      </c>
      <c r="B15" s="46">
        <v>87</v>
      </c>
      <c r="C15" s="47">
        <v>100</v>
      </c>
      <c r="D15" s="53"/>
      <c r="E15" s="54">
        <v>16141</v>
      </c>
      <c r="F15" s="52"/>
      <c r="G15" s="47">
        <f t="shared" ref="G15:G25" si="0">ROUNDDOWN($F$6*B15*(1.85-C15/100),2)</f>
        <v>0</v>
      </c>
      <c r="H15" s="52"/>
      <c r="I15" s="47">
        <f t="shared" ref="I15:I25" si="1">G15+H15</f>
        <v>0</v>
      </c>
      <c r="J15" s="51">
        <f t="shared" ref="J15:J25" si="2">ROUNDDOWN(D15*$F$8+E15*$F$9+F15*$F$10,2)</f>
        <v>0</v>
      </c>
      <c r="K15" s="47">
        <f t="shared" ref="K15:K25" si="3">ROUNDDOWN(I15+J15,0)</f>
        <v>0</v>
      </c>
    </row>
    <row r="16" spans="1:11" x14ac:dyDescent="0.4">
      <c r="A16" s="45" t="s">
        <v>45</v>
      </c>
      <c r="B16" s="46">
        <v>87</v>
      </c>
      <c r="C16" s="47">
        <v>100</v>
      </c>
      <c r="D16" s="53"/>
      <c r="E16" s="54">
        <v>19870</v>
      </c>
      <c r="F16" s="52"/>
      <c r="G16" s="47">
        <f t="shared" si="0"/>
        <v>0</v>
      </c>
      <c r="H16" s="52"/>
      <c r="I16" s="47">
        <f t="shared" si="1"/>
        <v>0</v>
      </c>
      <c r="J16" s="51">
        <f t="shared" si="2"/>
        <v>0</v>
      </c>
      <c r="K16" s="47">
        <f t="shared" si="3"/>
        <v>0</v>
      </c>
    </row>
    <row r="17" spans="1:11" x14ac:dyDescent="0.4">
      <c r="A17" s="45" t="s">
        <v>65</v>
      </c>
      <c r="B17" s="46">
        <v>87</v>
      </c>
      <c r="C17" s="47">
        <v>100</v>
      </c>
      <c r="D17" s="48">
        <v>28277</v>
      </c>
      <c r="E17" s="49"/>
      <c r="F17" s="52"/>
      <c r="G17" s="47">
        <f t="shared" si="0"/>
        <v>0</v>
      </c>
      <c r="H17" s="52"/>
      <c r="I17" s="47">
        <f t="shared" si="1"/>
        <v>0</v>
      </c>
      <c r="J17" s="51">
        <f t="shared" si="2"/>
        <v>0</v>
      </c>
      <c r="K17" s="47">
        <f t="shared" si="3"/>
        <v>0</v>
      </c>
    </row>
    <row r="18" spans="1:11" x14ac:dyDescent="0.4">
      <c r="A18" s="45" t="s">
        <v>66</v>
      </c>
      <c r="B18" s="46">
        <v>87</v>
      </c>
      <c r="C18" s="47">
        <v>100</v>
      </c>
      <c r="D18" s="48">
        <v>32145</v>
      </c>
      <c r="E18" s="49"/>
      <c r="F18" s="52"/>
      <c r="G18" s="47">
        <f t="shared" si="0"/>
        <v>0</v>
      </c>
      <c r="H18" s="52"/>
      <c r="I18" s="47">
        <f t="shared" si="1"/>
        <v>0</v>
      </c>
      <c r="J18" s="51">
        <f t="shared" si="2"/>
        <v>0</v>
      </c>
      <c r="K18" s="47">
        <f t="shared" si="3"/>
        <v>0</v>
      </c>
    </row>
    <row r="19" spans="1:11" x14ac:dyDescent="0.4">
      <c r="A19" s="45" t="s">
        <v>67</v>
      </c>
      <c r="B19" s="46">
        <v>87</v>
      </c>
      <c r="C19" s="47">
        <v>100</v>
      </c>
      <c r="D19" s="48">
        <v>27210</v>
      </c>
      <c r="E19" s="49"/>
      <c r="F19" s="52"/>
      <c r="G19" s="47">
        <f t="shared" si="0"/>
        <v>0</v>
      </c>
      <c r="H19" s="52"/>
      <c r="I19" s="47">
        <f t="shared" si="1"/>
        <v>0</v>
      </c>
      <c r="J19" s="51">
        <f t="shared" si="2"/>
        <v>0</v>
      </c>
      <c r="K19" s="47">
        <f t="shared" si="3"/>
        <v>0</v>
      </c>
    </row>
    <row r="20" spans="1:11" x14ac:dyDescent="0.4">
      <c r="A20" s="45" t="s">
        <v>68</v>
      </c>
      <c r="B20" s="46">
        <v>87</v>
      </c>
      <c r="C20" s="47">
        <v>100</v>
      </c>
      <c r="D20" s="53"/>
      <c r="E20" s="54">
        <v>18894</v>
      </c>
      <c r="F20" s="52"/>
      <c r="G20" s="47">
        <f>ROUNDDOWN($F$6*B20*(1.85-C20/100),2)</f>
        <v>0</v>
      </c>
      <c r="H20" s="52"/>
      <c r="I20" s="47">
        <f t="shared" si="1"/>
        <v>0</v>
      </c>
      <c r="J20" s="51">
        <f t="shared" si="2"/>
        <v>0</v>
      </c>
      <c r="K20" s="47">
        <f t="shared" si="3"/>
        <v>0</v>
      </c>
    </row>
    <row r="21" spans="1:11" x14ac:dyDescent="0.4">
      <c r="A21" s="45" t="s">
        <v>69</v>
      </c>
      <c r="B21" s="46">
        <v>87</v>
      </c>
      <c r="C21" s="47">
        <v>100</v>
      </c>
      <c r="D21" s="53"/>
      <c r="E21" s="54">
        <v>15419</v>
      </c>
      <c r="F21" s="52"/>
      <c r="G21" s="47">
        <f t="shared" si="0"/>
        <v>0</v>
      </c>
      <c r="H21" s="52"/>
      <c r="I21" s="47">
        <f t="shared" si="1"/>
        <v>0</v>
      </c>
      <c r="J21" s="51">
        <f t="shared" si="2"/>
        <v>0</v>
      </c>
      <c r="K21" s="47">
        <f t="shared" si="3"/>
        <v>0</v>
      </c>
    </row>
    <row r="22" spans="1:11" x14ac:dyDescent="0.4">
      <c r="A22" s="45" t="s">
        <v>70</v>
      </c>
      <c r="B22" s="46">
        <v>87</v>
      </c>
      <c r="C22" s="47">
        <v>100</v>
      </c>
      <c r="D22" s="53"/>
      <c r="E22" s="54">
        <v>18086</v>
      </c>
      <c r="F22" s="52"/>
      <c r="G22" s="47">
        <f t="shared" si="0"/>
        <v>0</v>
      </c>
      <c r="H22" s="52"/>
      <c r="I22" s="47">
        <f t="shared" si="1"/>
        <v>0</v>
      </c>
      <c r="J22" s="51">
        <f t="shared" si="2"/>
        <v>0</v>
      </c>
      <c r="K22" s="47">
        <f t="shared" si="3"/>
        <v>0</v>
      </c>
    </row>
    <row r="23" spans="1:11" x14ac:dyDescent="0.4">
      <c r="A23" s="45" t="s">
        <v>71</v>
      </c>
      <c r="B23" s="46">
        <v>87</v>
      </c>
      <c r="C23" s="47">
        <v>100</v>
      </c>
      <c r="D23" s="53"/>
      <c r="E23" s="54">
        <v>20434</v>
      </c>
      <c r="F23" s="52"/>
      <c r="G23" s="47">
        <f t="shared" si="0"/>
        <v>0</v>
      </c>
      <c r="H23" s="52"/>
      <c r="I23" s="47">
        <f t="shared" si="1"/>
        <v>0</v>
      </c>
      <c r="J23" s="51">
        <f t="shared" si="2"/>
        <v>0</v>
      </c>
      <c r="K23" s="47">
        <f t="shared" si="3"/>
        <v>0</v>
      </c>
    </row>
    <row r="24" spans="1:11" x14ac:dyDescent="0.4">
      <c r="A24" s="45" t="s">
        <v>72</v>
      </c>
      <c r="B24" s="46">
        <v>87</v>
      </c>
      <c r="C24" s="47">
        <v>100</v>
      </c>
      <c r="D24" s="53"/>
      <c r="E24" s="54">
        <v>18774</v>
      </c>
      <c r="F24" s="52"/>
      <c r="G24" s="47">
        <f t="shared" si="0"/>
        <v>0</v>
      </c>
      <c r="H24" s="52"/>
      <c r="I24" s="47">
        <f t="shared" si="1"/>
        <v>0</v>
      </c>
      <c r="J24" s="51">
        <f t="shared" si="2"/>
        <v>0</v>
      </c>
      <c r="K24" s="47">
        <f t="shared" si="3"/>
        <v>0</v>
      </c>
    </row>
    <row r="25" spans="1:11" x14ac:dyDescent="0.4">
      <c r="A25" s="45" t="s">
        <v>73</v>
      </c>
      <c r="B25" s="46">
        <v>87</v>
      </c>
      <c r="C25" s="47">
        <v>100</v>
      </c>
      <c r="D25" s="53"/>
      <c r="E25" s="54">
        <v>17032</v>
      </c>
      <c r="F25" s="52"/>
      <c r="G25" s="47">
        <f t="shared" si="0"/>
        <v>0</v>
      </c>
      <c r="H25" s="52"/>
      <c r="I25" s="47">
        <f t="shared" si="1"/>
        <v>0</v>
      </c>
      <c r="J25" s="51">
        <f t="shared" si="2"/>
        <v>0</v>
      </c>
      <c r="K25" s="47">
        <f t="shared" si="3"/>
        <v>0</v>
      </c>
    </row>
    <row r="26" spans="1:11" x14ac:dyDescent="0.4">
      <c r="B26" s="55"/>
      <c r="C26" s="55" t="s">
        <v>41</v>
      </c>
      <c r="D26" s="47">
        <f>SUM(D14:D25)</f>
        <v>87632</v>
      </c>
      <c r="E26" s="47">
        <f>SUM(E14:E25)</f>
        <v>159548</v>
      </c>
      <c r="F26" s="47">
        <f>SUM(F14:F25)</f>
        <v>0</v>
      </c>
      <c r="G26" s="47">
        <f>SUM(G14:G25)</f>
        <v>0</v>
      </c>
      <c r="H26" s="52"/>
      <c r="I26" s="47">
        <f t="shared" ref="I26:K26" si="4">SUM(I14:I25)</f>
        <v>0</v>
      </c>
      <c r="J26" s="51">
        <f t="shared" si="4"/>
        <v>0</v>
      </c>
      <c r="K26" s="47">
        <f t="shared" si="4"/>
        <v>0</v>
      </c>
    </row>
    <row r="27" spans="1:11" ht="51.75" customHeight="1" thickBot="1" x14ac:dyDescent="0.45">
      <c r="B27" s="55"/>
      <c r="C27" s="55" t="s">
        <v>42</v>
      </c>
      <c r="D27" s="96">
        <f>SUM(D26:F26)</f>
        <v>247180</v>
      </c>
      <c r="E27" s="97"/>
      <c r="F27" s="98"/>
      <c r="G27" s="55"/>
      <c r="H27" s="55"/>
      <c r="I27" s="55"/>
      <c r="J27" s="55"/>
      <c r="K27" s="55"/>
    </row>
    <row r="28" spans="1:11" ht="32.25" customHeight="1" thickBot="1" x14ac:dyDescent="0.45">
      <c r="B28" s="55"/>
      <c r="C28" s="55"/>
      <c r="D28" s="55"/>
      <c r="E28" s="55"/>
      <c r="F28" s="55"/>
      <c r="G28" s="55"/>
      <c r="H28" s="104" t="s">
        <v>121</v>
      </c>
      <c r="I28" s="110"/>
      <c r="J28" s="111">
        <f>ROUNDDOWN(K26*100/110,0)</f>
        <v>0</v>
      </c>
      <c r="K28" s="112"/>
    </row>
    <row r="29" spans="1:11" ht="54.75" customHeight="1" x14ac:dyDescent="0.4">
      <c r="B29" s="55"/>
      <c r="C29" s="55"/>
      <c r="D29" s="55"/>
      <c r="E29" s="55"/>
      <c r="F29" s="55"/>
      <c r="G29" s="55"/>
      <c r="H29" s="91" t="s">
        <v>122</v>
      </c>
      <c r="I29" s="91"/>
      <c r="J29" s="91"/>
      <c r="K29" s="91"/>
    </row>
    <row r="30" spans="1:11" x14ac:dyDescent="0.4"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4"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 x14ac:dyDescent="0.4"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2:11" x14ac:dyDescent="0.4"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2:11" x14ac:dyDescent="0.4"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2:11" x14ac:dyDescent="0.4"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2:11" x14ac:dyDescent="0.4"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2:11" x14ac:dyDescent="0.4"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2:11" x14ac:dyDescent="0.4">
      <c r="B38" s="55"/>
      <c r="C38" s="55"/>
      <c r="D38" s="55"/>
      <c r="E38" s="55"/>
      <c r="F38" s="55"/>
      <c r="G38" s="55"/>
      <c r="H38" s="55"/>
      <c r="I38" s="55"/>
      <c r="J38" s="55"/>
      <c r="K38" s="55"/>
    </row>
  </sheetData>
  <protectedRanges>
    <protectedRange sqref="F6 F8:F9" name="範囲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&amp;R&amp;"BIZ UDゴシック,標準"&amp;14別紙2-18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K38"/>
  <sheetViews>
    <sheetView view="pageBreakPreview" zoomScale="70" zoomScaleNormal="100" zoomScaleSheetLayoutView="70" workbookViewId="0">
      <selection activeCell="C28" sqref="C28"/>
    </sheetView>
  </sheetViews>
  <sheetFormatPr defaultColWidth="9" defaultRowHeight="15" x14ac:dyDescent="0.4"/>
  <cols>
    <col min="1" max="1" width="11.25" style="1" bestFit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89" t="s">
        <v>63</v>
      </c>
      <c r="B2" s="89"/>
      <c r="C2" s="89"/>
      <c r="D2" s="89"/>
      <c r="E2" s="89"/>
      <c r="F2" s="89"/>
      <c r="G2" s="32">
        <f>D27</f>
        <v>76042</v>
      </c>
      <c r="H2" s="1" t="s">
        <v>21</v>
      </c>
    </row>
    <row r="3" spans="1:11" ht="21" customHeight="1" x14ac:dyDescent="0.4">
      <c r="A3" s="18" t="s">
        <v>22</v>
      </c>
    </row>
    <row r="4" spans="1:11" ht="8.25" customHeight="1" x14ac:dyDescent="0.4"/>
    <row r="5" spans="1:11" ht="18" customHeight="1" thickBot="1" x14ac:dyDescent="0.45">
      <c r="C5" s="84" t="s">
        <v>3</v>
      </c>
      <c r="D5" s="84"/>
      <c r="E5" s="84"/>
      <c r="F5" s="78" t="s">
        <v>23</v>
      </c>
      <c r="G5" s="84"/>
    </row>
    <row r="6" spans="1:11" ht="18" customHeight="1" thickBot="1" x14ac:dyDescent="0.45">
      <c r="C6" s="78" t="s">
        <v>24</v>
      </c>
      <c r="D6" s="84" t="s">
        <v>25</v>
      </c>
      <c r="E6" s="87"/>
      <c r="F6" s="33"/>
      <c r="G6" s="34" t="s">
        <v>26</v>
      </c>
    </row>
    <row r="7" spans="1:11" ht="18" customHeight="1" thickBot="1" x14ac:dyDescent="0.45">
      <c r="C7" s="80"/>
      <c r="D7" s="87"/>
      <c r="E7" s="90"/>
      <c r="F7" s="65"/>
      <c r="G7" s="34" t="s">
        <v>26</v>
      </c>
    </row>
    <row r="8" spans="1:11" ht="18" customHeight="1" thickBot="1" x14ac:dyDescent="0.45">
      <c r="C8" s="84" t="s">
        <v>27</v>
      </c>
      <c r="D8" s="92" t="s">
        <v>28</v>
      </c>
      <c r="E8" s="93"/>
      <c r="F8" s="36"/>
      <c r="G8" s="37" t="s">
        <v>29</v>
      </c>
    </row>
    <row r="9" spans="1:11" ht="18" customHeight="1" thickBot="1" x14ac:dyDescent="0.45">
      <c r="C9" s="84"/>
      <c r="D9" s="94" t="s">
        <v>30</v>
      </c>
      <c r="E9" s="95"/>
      <c r="F9" s="38"/>
      <c r="G9" s="39" t="s">
        <v>29</v>
      </c>
    </row>
    <row r="10" spans="1:11" ht="18" customHeight="1" x14ac:dyDescent="0.4">
      <c r="C10" s="84"/>
      <c r="D10" s="84"/>
      <c r="E10" s="84"/>
      <c r="F10" s="40"/>
      <c r="G10" s="17" t="s">
        <v>29</v>
      </c>
    </row>
    <row r="12" spans="1:11" x14ac:dyDescent="0.4">
      <c r="A12" s="41"/>
      <c r="B12" s="42" t="s">
        <v>31</v>
      </c>
      <c r="C12" s="42" t="s">
        <v>32</v>
      </c>
      <c r="D12" s="42" t="s">
        <v>28</v>
      </c>
      <c r="E12" s="42" t="s">
        <v>30</v>
      </c>
      <c r="F12" s="41"/>
      <c r="G12" s="87" t="s">
        <v>33</v>
      </c>
      <c r="H12" s="88"/>
      <c r="I12" s="84" t="s">
        <v>34</v>
      </c>
      <c r="J12" s="84" t="s">
        <v>35</v>
      </c>
      <c r="K12" s="84" t="s">
        <v>36</v>
      </c>
    </row>
    <row r="13" spans="1:11" x14ac:dyDescent="0.4">
      <c r="A13" s="8"/>
      <c r="B13" s="43" t="s">
        <v>37</v>
      </c>
      <c r="C13" s="43" t="s">
        <v>38</v>
      </c>
      <c r="D13" s="43" t="s">
        <v>39</v>
      </c>
      <c r="E13" s="43" t="s">
        <v>39</v>
      </c>
      <c r="F13" s="8"/>
      <c r="G13" s="44" t="s">
        <v>40</v>
      </c>
      <c r="H13" s="5"/>
      <c r="I13" s="84"/>
      <c r="J13" s="84"/>
      <c r="K13" s="84"/>
    </row>
    <row r="14" spans="1:11" ht="15.95" customHeight="1" x14ac:dyDescent="0.4">
      <c r="A14" s="45" t="s">
        <v>43</v>
      </c>
      <c r="B14" s="46">
        <v>64</v>
      </c>
      <c r="C14" s="47">
        <v>100</v>
      </c>
      <c r="D14" s="53"/>
      <c r="E14" s="54">
        <v>4517</v>
      </c>
      <c r="F14" s="50"/>
      <c r="G14" s="47">
        <f>ROUNDDOWN($F$6*B14*(1.85-C14/100),2)</f>
        <v>0</v>
      </c>
      <c r="H14" s="52"/>
      <c r="I14" s="47">
        <f t="shared" ref="I14:I25" si="0">G14+H14</f>
        <v>0</v>
      </c>
      <c r="J14" s="51">
        <f t="shared" ref="J14:J25" si="1">ROUNDDOWN(D14*$F$8+E14*$F$9+F14*$F$10,2)</f>
        <v>0</v>
      </c>
      <c r="K14" s="47">
        <f>ROUNDDOWN(I14+J14,0)</f>
        <v>0</v>
      </c>
    </row>
    <row r="15" spans="1:11" ht="15.95" customHeight="1" x14ac:dyDescent="0.4">
      <c r="A15" s="45" t="s">
        <v>44</v>
      </c>
      <c r="B15" s="46">
        <v>64</v>
      </c>
      <c r="C15" s="47">
        <v>100</v>
      </c>
      <c r="D15" s="53"/>
      <c r="E15" s="54">
        <v>4559</v>
      </c>
      <c r="F15" s="52"/>
      <c r="G15" s="47">
        <f t="shared" ref="G15:G25" si="2">ROUNDDOWN($F$6*B15*(1.85-C15/100),2)</f>
        <v>0</v>
      </c>
      <c r="H15" s="52"/>
      <c r="I15" s="47">
        <f t="shared" si="0"/>
        <v>0</v>
      </c>
      <c r="J15" s="51">
        <f t="shared" si="1"/>
        <v>0</v>
      </c>
      <c r="K15" s="47">
        <f t="shared" ref="K15:K25" si="3">ROUNDDOWN(I15+J15,0)</f>
        <v>0</v>
      </c>
    </row>
    <row r="16" spans="1:11" ht="15.95" customHeight="1" x14ac:dyDescent="0.4">
      <c r="A16" s="45" t="s">
        <v>45</v>
      </c>
      <c r="B16" s="46">
        <v>64</v>
      </c>
      <c r="C16" s="47">
        <v>100</v>
      </c>
      <c r="D16" s="53"/>
      <c r="E16" s="54">
        <v>5253</v>
      </c>
      <c r="F16" s="52"/>
      <c r="G16" s="47">
        <f>ROUNDDOWN($F$6*B16*(1.85-C16/100),2)</f>
        <v>0</v>
      </c>
      <c r="H16" s="52"/>
      <c r="I16" s="47">
        <f t="shared" si="0"/>
        <v>0</v>
      </c>
      <c r="J16" s="51">
        <f t="shared" si="1"/>
        <v>0</v>
      </c>
      <c r="K16" s="47">
        <f t="shared" si="3"/>
        <v>0</v>
      </c>
    </row>
    <row r="17" spans="1:11" ht="15.95" customHeight="1" x14ac:dyDescent="0.4">
      <c r="A17" s="45" t="s">
        <v>65</v>
      </c>
      <c r="B17" s="46">
        <v>64</v>
      </c>
      <c r="C17" s="47">
        <v>100</v>
      </c>
      <c r="D17" s="48">
        <v>8065</v>
      </c>
      <c r="E17" s="49"/>
      <c r="F17" s="52"/>
      <c r="G17" s="47">
        <f t="shared" si="2"/>
        <v>0</v>
      </c>
      <c r="H17" s="52"/>
      <c r="I17" s="47">
        <f t="shared" si="0"/>
        <v>0</v>
      </c>
      <c r="J17" s="51">
        <f t="shared" si="1"/>
        <v>0</v>
      </c>
      <c r="K17" s="47">
        <f t="shared" si="3"/>
        <v>0</v>
      </c>
    </row>
    <row r="18" spans="1:11" ht="15.95" customHeight="1" x14ac:dyDescent="0.4">
      <c r="A18" s="45" t="s">
        <v>66</v>
      </c>
      <c r="B18" s="46">
        <v>64</v>
      </c>
      <c r="C18" s="47">
        <v>100</v>
      </c>
      <c r="D18" s="48">
        <v>7702</v>
      </c>
      <c r="E18" s="49"/>
      <c r="F18" s="52"/>
      <c r="G18" s="47">
        <f t="shared" si="2"/>
        <v>0</v>
      </c>
      <c r="H18" s="52"/>
      <c r="I18" s="47">
        <f t="shared" si="0"/>
        <v>0</v>
      </c>
      <c r="J18" s="51">
        <f t="shared" si="1"/>
        <v>0</v>
      </c>
      <c r="K18" s="47">
        <f t="shared" si="3"/>
        <v>0</v>
      </c>
    </row>
    <row r="19" spans="1:11" ht="15.95" customHeight="1" x14ac:dyDescent="0.4">
      <c r="A19" s="45" t="s">
        <v>67</v>
      </c>
      <c r="B19" s="46">
        <v>64</v>
      </c>
      <c r="C19" s="47">
        <v>100</v>
      </c>
      <c r="D19" s="48">
        <v>7865</v>
      </c>
      <c r="E19" s="49"/>
      <c r="F19" s="52"/>
      <c r="G19" s="47">
        <f t="shared" si="2"/>
        <v>0</v>
      </c>
      <c r="H19" s="52"/>
      <c r="I19" s="47">
        <f t="shared" si="0"/>
        <v>0</v>
      </c>
      <c r="J19" s="51">
        <f t="shared" si="1"/>
        <v>0</v>
      </c>
      <c r="K19" s="47">
        <f t="shared" si="3"/>
        <v>0</v>
      </c>
    </row>
    <row r="20" spans="1:11" ht="15.95" customHeight="1" x14ac:dyDescent="0.4">
      <c r="A20" s="45" t="s">
        <v>68</v>
      </c>
      <c r="B20" s="46">
        <v>64</v>
      </c>
      <c r="C20" s="47">
        <v>100</v>
      </c>
      <c r="D20" s="53"/>
      <c r="E20" s="54">
        <v>5514</v>
      </c>
      <c r="F20" s="52"/>
      <c r="G20" s="47">
        <f>ROUNDDOWN($F$6*B20*(1.85-C20/100),2)</f>
        <v>0</v>
      </c>
      <c r="H20" s="52"/>
      <c r="I20" s="47">
        <f t="shared" si="0"/>
        <v>0</v>
      </c>
      <c r="J20" s="51">
        <f t="shared" si="1"/>
        <v>0</v>
      </c>
      <c r="K20" s="47">
        <f t="shared" si="3"/>
        <v>0</v>
      </c>
    </row>
    <row r="21" spans="1:11" ht="15.95" customHeight="1" x14ac:dyDescent="0.4">
      <c r="A21" s="45" t="s">
        <v>69</v>
      </c>
      <c r="B21" s="46">
        <v>64</v>
      </c>
      <c r="C21" s="47">
        <v>100</v>
      </c>
      <c r="D21" s="53"/>
      <c r="E21" s="54">
        <v>4775</v>
      </c>
      <c r="F21" s="52"/>
      <c r="G21" s="47">
        <f t="shared" si="2"/>
        <v>0</v>
      </c>
      <c r="H21" s="52"/>
      <c r="I21" s="47">
        <f t="shared" si="0"/>
        <v>0</v>
      </c>
      <c r="J21" s="51">
        <f t="shared" si="1"/>
        <v>0</v>
      </c>
      <c r="K21" s="47">
        <f t="shared" si="3"/>
        <v>0</v>
      </c>
    </row>
    <row r="22" spans="1:11" ht="15.95" customHeight="1" x14ac:dyDescent="0.4">
      <c r="A22" s="45" t="s">
        <v>70</v>
      </c>
      <c r="B22" s="46">
        <v>64</v>
      </c>
      <c r="C22" s="47">
        <v>100</v>
      </c>
      <c r="D22" s="53"/>
      <c r="E22" s="54">
        <v>6595</v>
      </c>
      <c r="F22" s="52"/>
      <c r="G22" s="47">
        <f t="shared" si="2"/>
        <v>0</v>
      </c>
      <c r="H22" s="52"/>
      <c r="I22" s="47">
        <f t="shared" si="0"/>
        <v>0</v>
      </c>
      <c r="J22" s="51">
        <f t="shared" si="1"/>
        <v>0</v>
      </c>
      <c r="K22" s="47">
        <f t="shared" si="3"/>
        <v>0</v>
      </c>
    </row>
    <row r="23" spans="1:11" ht="15.95" customHeight="1" x14ac:dyDescent="0.4">
      <c r="A23" s="45" t="s">
        <v>71</v>
      </c>
      <c r="B23" s="46">
        <v>64</v>
      </c>
      <c r="C23" s="47">
        <v>100</v>
      </c>
      <c r="D23" s="53"/>
      <c r="E23" s="54">
        <v>7600</v>
      </c>
      <c r="F23" s="52"/>
      <c r="G23" s="47">
        <f t="shared" si="2"/>
        <v>0</v>
      </c>
      <c r="H23" s="52"/>
      <c r="I23" s="47">
        <f t="shared" si="0"/>
        <v>0</v>
      </c>
      <c r="J23" s="51">
        <f t="shared" si="1"/>
        <v>0</v>
      </c>
      <c r="K23" s="47">
        <f t="shared" si="3"/>
        <v>0</v>
      </c>
    </row>
    <row r="24" spans="1:11" ht="15.95" customHeight="1" x14ac:dyDescent="0.4">
      <c r="A24" s="45" t="s">
        <v>72</v>
      </c>
      <c r="B24" s="46">
        <v>64</v>
      </c>
      <c r="C24" s="47">
        <v>100</v>
      </c>
      <c r="D24" s="53"/>
      <c r="E24" s="54">
        <v>7553</v>
      </c>
      <c r="F24" s="52"/>
      <c r="G24" s="47">
        <f t="shared" si="2"/>
        <v>0</v>
      </c>
      <c r="H24" s="52"/>
      <c r="I24" s="47">
        <f t="shared" si="0"/>
        <v>0</v>
      </c>
      <c r="J24" s="51">
        <f t="shared" si="1"/>
        <v>0</v>
      </c>
      <c r="K24" s="47">
        <f t="shared" si="3"/>
        <v>0</v>
      </c>
    </row>
    <row r="25" spans="1:11" ht="15.95" customHeight="1" x14ac:dyDescent="0.4">
      <c r="A25" s="45" t="s">
        <v>73</v>
      </c>
      <c r="B25" s="46">
        <v>64</v>
      </c>
      <c r="C25" s="47">
        <v>100</v>
      </c>
      <c r="D25" s="53"/>
      <c r="E25" s="54">
        <v>6044</v>
      </c>
      <c r="F25" s="52"/>
      <c r="G25" s="47">
        <f t="shared" si="2"/>
        <v>0</v>
      </c>
      <c r="H25" s="52"/>
      <c r="I25" s="47">
        <f t="shared" si="0"/>
        <v>0</v>
      </c>
      <c r="J25" s="51">
        <f t="shared" si="1"/>
        <v>0</v>
      </c>
      <c r="K25" s="47">
        <f t="shared" si="3"/>
        <v>0</v>
      </c>
    </row>
    <row r="26" spans="1:11" ht="15.95" customHeight="1" x14ac:dyDescent="0.4">
      <c r="B26" s="55"/>
      <c r="C26" s="55" t="s">
        <v>41</v>
      </c>
      <c r="D26" s="47">
        <f>SUM(D14:D25)</f>
        <v>23632</v>
      </c>
      <c r="E26" s="47">
        <f>SUM(E14:E25)</f>
        <v>52410</v>
      </c>
      <c r="F26" s="47">
        <f>SUM(F14:F25)</f>
        <v>0</v>
      </c>
      <c r="G26" s="47">
        <f>SUM(G14:G25)</f>
        <v>0</v>
      </c>
      <c r="H26" s="52"/>
      <c r="I26" s="47">
        <f t="shared" ref="I26:J26" si="4">SUM(I14:I25)</f>
        <v>0</v>
      </c>
      <c r="J26" s="51">
        <f t="shared" si="4"/>
        <v>0</v>
      </c>
      <c r="K26" s="47">
        <f>SUM(K14:K25)</f>
        <v>0</v>
      </c>
    </row>
    <row r="27" spans="1:11" ht="51.75" customHeight="1" thickBot="1" x14ac:dyDescent="0.45">
      <c r="B27" s="55"/>
      <c r="C27" s="55" t="s">
        <v>42</v>
      </c>
      <c r="D27" s="96">
        <f>SUM(D26:F26)</f>
        <v>76042</v>
      </c>
      <c r="E27" s="97"/>
      <c r="F27" s="98"/>
      <c r="G27" s="55"/>
      <c r="H27" s="55"/>
      <c r="I27" s="55"/>
      <c r="J27" s="55"/>
      <c r="K27" s="55"/>
    </row>
    <row r="28" spans="1:11" ht="32.25" customHeight="1" thickBot="1" x14ac:dyDescent="0.45">
      <c r="B28" s="55"/>
      <c r="C28" s="55"/>
      <c r="D28" s="55"/>
      <c r="E28" s="55"/>
      <c r="F28" s="55"/>
      <c r="G28" s="55"/>
      <c r="H28" s="96" t="s">
        <v>81</v>
      </c>
      <c r="I28" s="99"/>
      <c r="J28" s="100">
        <f>ROUNDDOWN(K26*100/110,0)</f>
        <v>0</v>
      </c>
      <c r="K28" s="101"/>
    </row>
    <row r="29" spans="1:11" ht="54.75" customHeight="1" x14ac:dyDescent="0.4">
      <c r="B29" s="55"/>
      <c r="C29" s="55"/>
      <c r="D29" s="55"/>
      <c r="E29" s="55"/>
      <c r="F29" s="55"/>
      <c r="G29" s="55"/>
      <c r="H29" s="91" t="s">
        <v>82</v>
      </c>
      <c r="I29" s="91"/>
      <c r="J29" s="91"/>
      <c r="K29" s="91"/>
    </row>
    <row r="30" spans="1:11" x14ac:dyDescent="0.4"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4"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 x14ac:dyDescent="0.4"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2:11" x14ac:dyDescent="0.4"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2:11" x14ac:dyDescent="0.4"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2:11" x14ac:dyDescent="0.4"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2:11" x14ac:dyDescent="0.4"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2:11" x14ac:dyDescent="0.4"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2:11" x14ac:dyDescent="0.4">
      <c r="B38" s="55"/>
      <c r="C38" s="55"/>
      <c r="D38" s="55"/>
      <c r="E38" s="55"/>
      <c r="F38" s="55"/>
      <c r="G38" s="55"/>
      <c r="H38" s="55"/>
      <c r="I38" s="55"/>
      <c r="J38" s="55"/>
      <c r="K38" s="55"/>
    </row>
  </sheetData>
  <protectedRanges>
    <protectedRange sqref="F6 F8:F9" name="範囲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&amp;R&amp;"BIZ UDゴシック,標準"&amp;14別紙2-1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38"/>
  <sheetViews>
    <sheetView view="pageBreakPreview" zoomScale="70" zoomScaleNormal="100" zoomScaleSheetLayoutView="70" workbookViewId="0">
      <selection activeCell="C28" sqref="C28"/>
    </sheetView>
  </sheetViews>
  <sheetFormatPr defaultColWidth="9" defaultRowHeight="1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89" t="s">
        <v>64</v>
      </c>
      <c r="B2" s="89"/>
      <c r="C2" s="89"/>
      <c r="D2" s="89"/>
      <c r="E2" s="89"/>
      <c r="F2" s="89"/>
      <c r="G2" s="32">
        <f>D27</f>
        <v>232119</v>
      </c>
      <c r="H2" s="1" t="s">
        <v>21</v>
      </c>
    </row>
    <row r="3" spans="1:11" ht="21" customHeight="1" x14ac:dyDescent="0.4">
      <c r="A3" s="18" t="s">
        <v>22</v>
      </c>
    </row>
    <row r="4" spans="1:11" ht="8.25" customHeight="1" x14ac:dyDescent="0.4"/>
    <row r="5" spans="1:11" ht="18" customHeight="1" thickBot="1" x14ac:dyDescent="0.45">
      <c r="C5" s="84" t="s">
        <v>3</v>
      </c>
      <c r="D5" s="84"/>
      <c r="E5" s="84"/>
      <c r="F5" s="78" t="s">
        <v>23</v>
      </c>
      <c r="G5" s="84"/>
    </row>
    <row r="6" spans="1:11" ht="18" customHeight="1" thickBot="1" x14ac:dyDescent="0.45">
      <c r="C6" s="84" t="s">
        <v>24</v>
      </c>
      <c r="D6" s="84" t="s">
        <v>25</v>
      </c>
      <c r="E6" s="87"/>
      <c r="F6" s="35"/>
      <c r="G6" s="34" t="s">
        <v>26</v>
      </c>
    </row>
    <row r="7" spans="1:11" ht="18" customHeight="1" thickBot="1" x14ac:dyDescent="0.45">
      <c r="C7" s="84"/>
      <c r="D7" s="84"/>
      <c r="E7" s="84"/>
      <c r="F7" s="56"/>
      <c r="G7" s="17" t="s">
        <v>26</v>
      </c>
    </row>
    <row r="8" spans="1:11" ht="18" customHeight="1" thickBot="1" x14ac:dyDescent="0.45">
      <c r="C8" s="84" t="s">
        <v>27</v>
      </c>
      <c r="D8" s="92" t="s">
        <v>28</v>
      </c>
      <c r="E8" s="93"/>
      <c r="F8" s="57"/>
      <c r="G8" s="37" t="s">
        <v>29</v>
      </c>
    </row>
    <row r="9" spans="1:11" ht="18" customHeight="1" thickBot="1" x14ac:dyDescent="0.45">
      <c r="C9" s="84"/>
      <c r="D9" s="94" t="s">
        <v>30</v>
      </c>
      <c r="E9" s="95"/>
      <c r="F9" s="38"/>
      <c r="G9" s="39" t="s">
        <v>29</v>
      </c>
    </row>
    <row r="10" spans="1:11" ht="18" customHeight="1" x14ac:dyDescent="0.4">
      <c r="C10" s="84"/>
      <c r="D10" s="84"/>
      <c r="E10" s="84"/>
      <c r="F10" s="58"/>
      <c r="G10" s="17" t="s">
        <v>29</v>
      </c>
    </row>
    <row r="12" spans="1:11" x14ac:dyDescent="0.4">
      <c r="A12" s="41"/>
      <c r="B12" s="42" t="s">
        <v>31</v>
      </c>
      <c r="C12" s="42" t="s">
        <v>32</v>
      </c>
      <c r="D12" s="42" t="s">
        <v>28</v>
      </c>
      <c r="E12" s="42" t="s">
        <v>30</v>
      </c>
      <c r="F12" s="41"/>
      <c r="G12" s="88" t="s">
        <v>33</v>
      </c>
      <c r="H12" s="84"/>
      <c r="I12" s="84" t="s">
        <v>34</v>
      </c>
      <c r="J12" s="84" t="s">
        <v>35</v>
      </c>
      <c r="K12" s="84" t="s">
        <v>36</v>
      </c>
    </row>
    <row r="13" spans="1:11" x14ac:dyDescent="0.4">
      <c r="A13" s="8"/>
      <c r="B13" s="43" t="s">
        <v>37</v>
      </c>
      <c r="C13" s="43" t="s">
        <v>38</v>
      </c>
      <c r="D13" s="43" t="s">
        <v>39</v>
      </c>
      <c r="E13" s="43" t="s">
        <v>39</v>
      </c>
      <c r="F13" s="8"/>
      <c r="G13" s="44" t="s">
        <v>40</v>
      </c>
      <c r="H13" s="5"/>
      <c r="I13" s="84"/>
      <c r="J13" s="84"/>
      <c r="K13" s="84"/>
    </row>
    <row r="14" spans="1:11" ht="15.95" customHeight="1" x14ac:dyDescent="0.4">
      <c r="A14" s="45" t="s">
        <v>43</v>
      </c>
      <c r="B14" s="46">
        <v>158</v>
      </c>
      <c r="C14" s="47">
        <v>100</v>
      </c>
      <c r="D14" s="53"/>
      <c r="E14" s="54">
        <v>15082</v>
      </c>
      <c r="F14" s="50"/>
      <c r="G14" s="47">
        <f>ROUNDDOWN($F$6*B14*(1.85-C14/100),2)</f>
        <v>0</v>
      </c>
      <c r="H14" s="52"/>
      <c r="I14" s="47">
        <f>G14+H14</f>
        <v>0</v>
      </c>
      <c r="J14" s="51">
        <f>ROUNDDOWN(D14*$F$8+E14*$F$9+F14*$F$10,2)</f>
        <v>0</v>
      </c>
      <c r="K14" s="47">
        <f>ROUNDDOWN(I14+J14,0)</f>
        <v>0</v>
      </c>
    </row>
    <row r="15" spans="1:11" ht="15.95" customHeight="1" x14ac:dyDescent="0.4">
      <c r="A15" s="45" t="s">
        <v>44</v>
      </c>
      <c r="B15" s="46">
        <v>158</v>
      </c>
      <c r="C15" s="47">
        <v>100</v>
      </c>
      <c r="D15" s="53"/>
      <c r="E15" s="54">
        <v>16407</v>
      </c>
      <c r="F15" s="52"/>
      <c r="G15" s="47">
        <f t="shared" ref="G15:G25" si="0">ROUNDDOWN($F$6*B15*(1.85-C15/100),2)</f>
        <v>0</v>
      </c>
      <c r="H15" s="52"/>
      <c r="I15" s="47">
        <f t="shared" ref="I15:I25" si="1">G15+H15</f>
        <v>0</v>
      </c>
      <c r="J15" s="51">
        <f t="shared" ref="J15:J25" si="2">ROUNDDOWN(D15*$F$8+E15*$F$9+F15*$F$10,2)</f>
        <v>0</v>
      </c>
      <c r="K15" s="47">
        <f t="shared" ref="K15:K25" si="3">ROUNDDOWN(I15+J15,0)</f>
        <v>0</v>
      </c>
    </row>
    <row r="16" spans="1:11" ht="15.95" customHeight="1" x14ac:dyDescent="0.4">
      <c r="A16" s="45" t="s">
        <v>45</v>
      </c>
      <c r="B16" s="46">
        <v>158</v>
      </c>
      <c r="C16" s="47">
        <v>100</v>
      </c>
      <c r="D16" s="53"/>
      <c r="E16" s="54">
        <v>21253</v>
      </c>
      <c r="F16" s="52"/>
      <c r="G16" s="47">
        <f t="shared" si="0"/>
        <v>0</v>
      </c>
      <c r="H16" s="52"/>
      <c r="I16" s="47">
        <f t="shared" si="1"/>
        <v>0</v>
      </c>
      <c r="J16" s="51">
        <f t="shared" si="2"/>
        <v>0</v>
      </c>
      <c r="K16" s="47">
        <f t="shared" si="3"/>
        <v>0</v>
      </c>
    </row>
    <row r="17" spans="1:11" ht="15.95" customHeight="1" x14ac:dyDescent="0.4">
      <c r="A17" s="45" t="s">
        <v>65</v>
      </c>
      <c r="B17" s="46">
        <v>158</v>
      </c>
      <c r="C17" s="47">
        <v>100</v>
      </c>
      <c r="D17" s="48">
        <v>25022</v>
      </c>
      <c r="E17" s="49"/>
      <c r="F17" s="52"/>
      <c r="G17" s="47">
        <f t="shared" si="0"/>
        <v>0</v>
      </c>
      <c r="H17" s="52"/>
      <c r="I17" s="47">
        <f t="shared" si="1"/>
        <v>0</v>
      </c>
      <c r="J17" s="51">
        <f t="shared" si="2"/>
        <v>0</v>
      </c>
      <c r="K17" s="47">
        <f t="shared" si="3"/>
        <v>0</v>
      </c>
    </row>
    <row r="18" spans="1:11" ht="15.95" customHeight="1" x14ac:dyDescent="0.4">
      <c r="A18" s="45" t="s">
        <v>66</v>
      </c>
      <c r="B18" s="46">
        <v>158</v>
      </c>
      <c r="C18" s="47">
        <v>100</v>
      </c>
      <c r="D18" s="48">
        <v>15877</v>
      </c>
      <c r="E18" s="49"/>
      <c r="F18" s="52"/>
      <c r="G18" s="47">
        <f t="shared" si="0"/>
        <v>0</v>
      </c>
      <c r="H18" s="52"/>
      <c r="I18" s="47">
        <f t="shared" si="1"/>
        <v>0</v>
      </c>
      <c r="J18" s="51">
        <f t="shared" si="2"/>
        <v>0</v>
      </c>
      <c r="K18" s="47">
        <f t="shared" si="3"/>
        <v>0</v>
      </c>
    </row>
    <row r="19" spans="1:11" ht="15.95" customHeight="1" x14ac:dyDescent="0.4">
      <c r="A19" s="45" t="s">
        <v>67</v>
      </c>
      <c r="B19" s="46">
        <v>158</v>
      </c>
      <c r="C19" s="47">
        <v>100</v>
      </c>
      <c r="D19" s="48">
        <v>25631</v>
      </c>
      <c r="E19" s="49"/>
      <c r="F19" s="52"/>
      <c r="G19" s="47">
        <f t="shared" si="0"/>
        <v>0</v>
      </c>
      <c r="H19" s="52"/>
      <c r="I19" s="47">
        <f t="shared" si="1"/>
        <v>0</v>
      </c>
      <c r="J19" s="51">
        <f t="shared" si="2"/>
        <v>0</v>
      </c>
      <c r="K19" s="47">
        <f t="shared" si="3"/>
        <v>0</v>
      </c>
    </row>
    <row r="20" spans="1:11" ht="15.95" customHeight="1" x14ac:dyDescent="0.4">
      <c r="A20" s="45" t="s">
        <v>68</v>
      </c>
      <c r="B20" s="46">
        <v>158</v>
      </c>
      <c r="C20" s="47">
        <v>100</v>
      </c>
      <c r="D20" s="53"/>
      <c r="E20" s="54">
        <v>17977</v>
      </c>
      <c r="F20" s="52"/>
      <c r="G20" s="47">
        <f t="shared" si="0"/>
        <v>0</v>
      </c>
      <c r="H20" s="52"/>
      <c r="I20" s="47">
        <f t="shared" si="1"/>
        <v>0</v>
      </c>
      <c r="J20" s="51">
        <f t="shared" si="2"/>
        <v>0</v>
      </c>
      <c r="K20" s="47">
        <f t="shared" si="3"/>
        <v>0</v>
      </c>
    </row>
    <row r="21" spans="1:11" ht="15.95" customHeight="1" x14ac:dyDescent="0.4">
      <c r="A21" s="45" t="s">
        <v>69</v>
      </c>
      <c r="B21" s="46">
        <v>158</v>
      </c>
      <c r="C21" s="47">
        <v>100</v>
      </c>
      <c r="D21" s="53"/>
      <c r="E21" s="54">
        <v>15874</v>
      </c>
      <c r="F21" s="52"/>
      <c r="G21" s="47">
        <f t="shared" si="0"/>
        <v>0</v>
      </c>
      <c r="H21" s="52"/>
      <c r="I21" s="47">
        <f t="shared" si="1"/>
        <v>0</v>
      </c>
      <c r="J21" s="51">
        <f t="shared" si="2"/>
        <v>0</v>
      </c>
      <c r="K21" s="47">
        <f t="shared" si="3"/>
        <v>0</v>
      </c>
    </row>
    <row r="22" spans="1:11" ht="15.95" customHeight="1" x14ac:dyDescent="0.4">
      <c r="A22" s="45" t="s">
        <v>70</v>
      </c>
      <c r="B22" s="46">
        <v>158</v>
      </c>
      <c r="C22" s="47">
        <v>100</v>
      </c>
      <c r="D22" s="53"/>
      <c r="E22" s="54">
        <v>18439</v>
      </c>
      <c r="F22" s="52"/>
      <c r="G22" s="47">
        <f t="shared" si="0"/>
        <v>0</v>
      </c>
      <c r="H22" s="52"/>
      <c r="I22" s="47">
        <f t="shared" si="1"/>
        <v>0</v>
      </c>
      <c r="J22" s="51">
        <f t="shared" si="2"/>
        <v>0</v>
      </c>
      <c r="K22" s="47">
        <f t="shared" si="3"/>
        <v>0</v>
      </c>
    </row>
    <row r="23" spans="1:11" ht="15.95" customHeight="1" x14ac:dyDescent="0.4">
      <c r="A23" s="45" t="s">
        <v>71</v>
      </c>
      <c r="B23" s="46">
        <v>158</v>
      </c>
      <c r="C23" s="47">
        <v>100</v>
      </c>
      <c r="D23" s="53"/>
      <c r="E23" s="54">
        <v>20061</v>
      </c>
      <c r="F23" s="52"/>
      <c r="G23" s="47">
        <f t="shared" si="0"/>
        <v>0</v>
      </c>
      <c r="H23" s="52"/>
      <c r="I23" s="47">
        <f t="shared" si="1"/>
        <v>0</v>
      </c>
      <c r="J23" s="51">
        <f t="shared" si="2"/>
        <v>0</v>
      </c>
      <c r="K23" s="47">
        <f t="shared" si="3"/>
        <v>0</v>
      </c>
    </row>
    <row r="24" spans="1:11" ht="15.95" customHeight="1" x14ac:dyDescent="0.4">
      <c r="A24" s="45" t="s">
        <v>72</v>
      </c>
      <c r="B24" s="46">
        <v>158</v>
      </c>
      <c r="C24" s="47">
        <v>100</v>
      </c>
      <c r="D24" s="53"/>
      <c r="E24" s="54">
        <v>21361</v>
      </c>
      <c r="F24" s="52"/>
      <c r="G24" s="47">
        <f t="shared" si="0"/>
        <v>0</v>
      </c>
      <c r="H24" s="52"/>
      <c r="I24" s="47">
        <f t="shared" si="1"/>
        <v>0</v>
      </c>
      <c r="J24" s="51">
        <f t="shared" si="2"/>
        <v>0</v>
      </c>
      <c r="K24" s="47">
        <f t="shared" si="3"/>
        <v>0</v>
      </c>
    </row>
    <row r="25" spans="1:11" ht="15.95" customHeight="1" x14ac:dyDescent="0.4">
      <c r="A25" s="45" t="s">
        <v>73</v>
      </c>
      <c r="B25" s="46">
        <v>158</v>
      </c>
      <c r="C25" s="47">
        <v>100</v>
      </c>
      <c r="D25" s="53"/>
      <c r="E25" s="54">
        <v>19135</v>
      </c>
      <c r="F25" s="52"/>
      <c r="G25" s="47">
        <f t="shared" si="0"/>
        <v>0</v>
      </c>
      <c r="H25" s="52"/>
      <c r="I25" s="47">
        <f t="shared" si="1"/>
        <v>0</v>
      </c>
      <c r="J25" s="51">
        <f t="shared" si="2"/>
        <v>0</v>
      </c>
      <c r="K25" s="47">
        <f t="shared" si="3"/>
        <v>0</v>
      </c>
    </row>
    <row r="26" spans="1:11" ht="15.95" customHeight="1" x14ac:dyDescent="0.4">
      <c r="B26" s="55"/>
      <c r="C26" s="55" t="s">
        <v>41</v>
      </c>
      <c r="D26" s="47">
        <f>SUM(D14:D25)</f>
        <v>66530</v>
      </c>
      <c r="E26" s="47">
        <f>SUM(E14:E25)</f>
        <v>165589</v>
      </c>
      <c r="F26" s="47">
        <f>SUM(F14:F25)</f>
        <v>0</v>
      </c>
      <c r="G26" s="47">
        <f>SUM(G14:G25)</f>
        <v>0</v>
      </c>
      <c r="H26" s="52"/>
      <c r="I26" s="47">
        <f t="shared" ref="I26:K26" si="4">SUM(I14:I25)</f>
        <v>0</v>
      </c>
      <c r="J26" s="51">
        <f t="shared" si="4"/>
        <v>0</v>
      </c>
      <c r="K26" s="47">
        <f t="shared" si="4"/>
        <v>0</v>
      </c>
    </row>
    <row r="27" spans="1:11" ht="51.75" customHeight="1" thickBot="1" x14ac:dyDescent="0.45">
      <c r="B27" s="55"/>
      <c r="C27" s="55" t="s">
        <v>42</v>
      </c>
      <c r="D27" s="96">
        <f>SUM(D26:F26)</f>
        <v>232119</v>
      </c>
      <c r="E27" s="97"/>
      <c r="F27" s="98"/>
      <c r="G27" s="55"/>
      <c r="H27" s="55"/>
      <c r="I27" s="55"/>
      <c r="J27" s="55"/>
      <c r="K27" s="55"/>
    </row>
    <row r="28" spans="1:11" ht="32.25" customHeight="1" thickBot="1" x14ac:dyDescent="0.45">
      <c r="B28" s="55"/>
      <c r="C28" s="55"/>
      <c r="D28" s="55"/>
      <c r="E28" s="55"/>
      <c r="F28" s="55"/>
      <c r="G28" s="55"/>
      <c r="H28" s="102" t="s">
        <v>83</v>
      </c>
      <c r="I28" s="96"/>
      <c r="J28" s="100">
        <f>ROUNDDOWN(K26*100/110,0)</f>
        <v>0</v>
      </c>
      <c r="K28" s="101"/>
    </row>
    <row r="29" spans="1:11" ht="54.75" customHeight="1" x14ac:dyDescent="0.4">
      <c r="B29" s="55"/>
      <c r="C29" s="55"/>
      <c r="D29" s="55"/>
      <c r="E29" s="55"/>
      <c r="F29" s="55"/>
      <c r="G29" s="55"/>
      <c r="H29" s="91" t="s">
        <v>84</v>
      </c>
      <c r="I29" s="91"/>
      <c r="J29" s="91"/>
      <c r="K29" s="91"/>
    </row>
    <row r="30" spans="1:11" x14ac:dyDescent="0.4"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4"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 x14ac:dyDescent="0.4"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2:11" x14ac:dyDescent="0.4"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2:11" x14ac:dyDescent="0.4"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2:11" x14ac:dyDescent="0.4"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2:11" x14ac:dyDescent="0.4"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2:11" x14ac:dyDescent="0.4"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2:11" x14ac:dyDescent="0.4">
      <c r="B38" s="55"/>
      <c r="C38" s="55"/>
      <c r="D38" s="55"/>
      <c r="E38" s="55"/>
      <c r="F38" s="55"/>
      <c r="G38" s="55"/>
      <c r="H38" s="55"/>
      <c r="I38" s="55"/>
      <c r="J38" s="55"/>
      <c r="K38" s="55"/>
    </row>
  </sheetData>
  <protectedRanges>
    <protectedRange sqref="F6 F8:F9" name="範囲1_2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&amp;R&amp;"BIZ UDゴシック,標準"&amp;14別紙2-2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38"/>
  <sheetViews>
    <sheetView view="pageBreakPreview" topLeftCell="A7" zoomScale="80" zoomScaleNormal="100" zoomScaleSheetLayoutView="80" workbookViewId="0">
      <selection activeCell="C28" sqref="C28"/>
    </sheetView>
  </sheetViews>
  <sheetFormatPr defaultColWidth="9" defaultRowHeight="1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89" t="s">
        <v>74</v>
      </c>
      <c r="B2" s="89"/>
      <c r="C2" s="89"/>
      <c r="D2" s="89"/>
      <c r="E2" s="89"/>
      <c r="F2" s="89"/>
      <c r="G2" s="32">
        <f>D27</f>
        <v>210460</v>
      </c>
      <c r="H2" s="1" t="s">
        <v>21</v>
      </c>
    </row>
    <row r="3" spans="1:11" ht="21" customHeight="1" x14ac:dyDescent="0.4">
      <c r="A3" s="18" t="s">
        <v>22</v>
      </c>
    </row>
    <row r="4" spans="1:11" ht="8.25" customHeight="1" x14ac:dyDescent="0.4"/>
    <row r="5" spans="1:11" ht="18" customHeight="1" thickBot="1" x14ac:dyDescent="0.45">
      <c r="C5" s="84" t="s">
        <v>3</v>
      </c>
      <c r="D5" s="84"/>
      <c r="E5" s="84"/>
      <c r="F5" s="78" t="s">
        <v>23</v>
      </c>
      <c r="G5" s="84"/>
    </row>
    <row r="6" spans="1:11" ht="18" customHeight="1" thickBot="1" x14ac:dyDescent="0.45">
      <c r="C6" s="84" t="s">
        <v>24</v>
      </c>
      <c r="D6" s="84" t="s">
        <v>25</v>
      </c>
      <c r="E6" s="87"/>
      <c r="F6" s="59"/>
      <c r="G6" s="34" t="s">
        <v>26</v>
      </c>
    </row>
    <row r="7" spans="1:11" ht="18" customHeight="1" thickBot="1" x14ac:dyDescent="0.45">
      <c r="C7" s="84"/>
      <c r="D7" s="84"/>
      <c r="E7" s="84"/>
      <c r="F7" s="60"/>
      <c r="G7" s="17" t="s">
        <v>26</v>
      </c>
    </row>
    <row r="8" spans="1:11" ht="18" customHeight="1" thickBot="1" x14ac:dyDescent="0.45">
      <c r="C8" s="84" t="s">
        <v>27</v>
      </c>
      <c r="D8" s="92" t="s">
        <v>28</v>
      </c>
      <c r="E8" s="93"/>
      <c r="F8" s="61"/>
      <c r="G8" s="37" t="s">
        <v>29</v>
      </c>
    </row>
    <row r="9" spans="1:11" ht="18" customHeight="1" thickBot="1" x14ac:dyDescent="0.45">
      <c r="C9" s="84"/>
      <c r="D9" s="94" t="s">
        <v>30</v>
      </c>
      <c r="E9" s="95"/>
      <c r="F9" s="62"/>
      <c r="G9" s="39" t="s">
        <v>29</v>
      </c>
    </row>
    <row r="10" spans="1:11" ht="18" customHeight="1" x14ac:dyDescent="0.4">
      <c r="C10" s="84"/>
      <c r="D10" s="84"/>
      <c r="E10" s="84"/>
      <c r="F10" s="40"/>
      <c r="G10" s="17" t="s">
        <v>29</v>
      </c>
    </row>
    <row r="12" spans="1:11" x14ac:dyDescent="0.4">
      <c r="A12" s="41"/>
      <c r="B12" s="42" t="s">
        <v>31</v>
      </c>
      <c r="C12" s="42" t="s">
        <v>32</v>
      </c>
      <c r="D12" s="42" t="s">
        <v>28</v>
      </c>
      <c r="E12" s="42" t="s">
        <v>30</v>
      </c>
      <c r="F12" s="41"/>
      <c r="G12" s="88" t="s">
        <v>33</v>
      </c>
      <c r="H12" s="84"/>
      <c r="I12" s="84" t="s">
        <v>34</v>
      </c>
      <c r="J12" s="84" t="s">
        <v>35</v>
      </c>
      <c r="K12" s="84" t="s">
        <v>36</v>
      </c>
    </row>
    <row r="13" spans="1:11" x14ac:dyDescent="0.4">
      <c r="A13" s="8"/>
      <c r="B13" s="43" t="s">
        <v>37</v>
      </c>
      <c r="C13" s="43" t="s">
        <v>38</v>
      </c>
      <c r="D13" s="43" t="s">
        <v>39</v>
      </c>
      <c r="E13" s="43" t="s">
        <v>39</v>
      </c>
      <c r="F13" s="8"/>
      <c r="G13" s="44" t="s">
        <v>40</v>
      </c>
      <c r="H13" s="5"/>
      <c r="I13" s="84"/>
      <c r="J13" s="84"/>
      <c r="K13" s="84"/>
    </row>
    <row r="14" spans="1:11" ht="15.95" customHeight="1" x14ac:dyDescent="0.4">
      <c r="A14" s="45" t="s">
        <v>43</v>
      </c>
      <c r="B14" s="46">
        <v>168</v>
      </c>
      <c r="C14" s="46">
        <v>100</v>
      </c>
      <c r="D14" s="53"/>
      <c r="E14" s="54">
        <v>10900</v>
      </c>
      <c r="F14" s="50"/>
      <c r="G14" s="47">
        <f>ROUNDDOWN($F$6*B14*(1.85-C14/100),2)</f>
        <v>0</v>
      </c>
      <c r="H14" s="52"/>
      <c r="I14" s="47">
        <f>G14+H14</f>
        <v>0</v>
      </c>
      <c r="J14" s="51">
        <f>ROUNDDOWN(D14*$F$8+E14*$F$9+F14*$F$10,2)</f>
        <v>0</v>
      </c>
      <c r="K14" s="47">
        <f>ROUNDDOWN(I14+J14,0)</f>
        <v>0</v>
      </c>
    </row>
    <row r="15" spans="1:11" ht="15.95" customHeight="1" x14ac:dyDescent="0.4">
      <c r="A15" s="45" t="s">
        <v>44</v>
      </c>
      <c r="B15" s="46">
        <v>168</v>
      </c>
      <c r="C15" s="47">
        <v>100</v>
      </c>
      <c r="D15" s="53"/>
      <c r="E15" s="54">
        <v>12214</v>
      </c>
      <c r="F15" s="52"/>
      <c r="G15" s="47">
        <f t="shared" ref="G15:G25" si="0">ROUNDDOWN($F$6*B15*(1.85-C15/100),2)</f>
        <v>0</v>
      </c>
      <c r="H15" s="52"/>
      <c r="I15" s="47">
        <f t="shared" ref="I15:I25" si="1">G15+H15</f>
        <v>0</v>
      </c>
      <c r="J15" s="51">
        <f t="shared" ref="J15:J25" si="2">ROUNDDOWN(D15*$F$8+E15*$F$9+F15*$F$10,2)</f>
        <v>0</v>
      </c>
      <c r="K15" s="47">
        <f t="shared" ref="K15:K25" si="3">ROUNDDOWN(I15+J15,0)</f>
        <v>0</v>
      </c>
    </row>
    <row r="16" spans="1:11" ht="15.95" customHeight="1" x14ac:dyDescent="0.4">
      <c r="A16" s="45" t="s">
        <v>45</v>
      </c>
      <c r="B16" s="46">
        <v>168</v>
      </c>
      <c r="C16" s="47">
        <v>100</v>
      </c>
      <c r="D16" s="53"/>
      <c r="E16" s="54">
        <v>17298</v>
      </c>
      <c r="F16" s="52"/>
      <c r="G16" s="47">
        <f t="shared" si="0"/>
        <v>0</v>
      </c>
      <c r="H16" s="52"/>
      <c r="I16" s="47">
        <f t="shared" si="1"/>
        <v>0</v>
      </c>
      <c r="J16" s="51">
        <f t="shared" si="2"/>
        <v>0</v>
      </c>
      <c r="K16" s="47">
        <f t="shared" si="3"/>
        <v>0</v>
      </c>
    </row>
    <row r="17" spans="1:11" ht="15.95" customHeight="1" x14ac:dyDescent="0.4">
      <c r="A17" s="45" t="s">
        <v>65</v>
      </c>
      <c r="B17" s="46">
        <v>168</v>
      </c>
      <c r="C17" s="47">
        <v>100</v>
      </c>
      <c r="D17" s="48">
        <v>25381</v>
      </c>
      <c r="E17" s="49"/>
      <c r="F17" s="52"/>
      <c r="G17" s="47">
        <f t="shared" si="0"/>
        <v>0</v>
      </c>
      <c r="H17" s="52"/>
      <c r="I17" s="47">
        <f t="shared" si="1"/>
        <v>0</v>
      </c>
      <c r="J17" s="51">
        <f t="shared" si="2"/>
        <v>0</v>
      </c>
      <c r="K17" s="47">
        <f t="shared" si="3"/>
        <v>0</v>
      </c>
    </row>
    <row r="18" spans="1:11" ht="15.95" customHeight="1" x14ac:dyDescent="0.4">
      <c r="A18" s="45" t="s">
        <v>66</v>
      </c>
      <c r="B18" s="46">
        <v>168</v>
      </c>
      <c r="C18" s="47">
        <v>100</v>
      </c>
      <c r="D18" s="48">
        <v>21095</v>
      </c>
      <c r="E18" s="49"/>
      <c r="F18" s="52"/>
      <c r="G18" s="47">
        <f t="shared" si="0"/>
        <v>0</v>
      </c>
      <c r="H18" s="52"/>
      <c r="I18" s="47">
        <f t="shared" si="1"/>
        <v>0</v>
      </c>
      <c r="J18" s="51">
        <f t="shared" si="2"/>
        <v>0</v>
      </c>
      <c r="K18" s="47">
        <f t="shared" si="3"/>
        <v>0</v>
      </c>
    </row>
    <row r="19" spans="1:11" ht="15.95" customHeight="1" x14ac:dyDescent="0.4">
      <c r="A19" s="45" t="s">
        <v>67</v>
      </c>
      <c r="B19" s="46">
        <v>168</v>
      </c>
      <c r="C19" s="47">
        <v>100</v>
      </c>
      <c r="D19" s="48">
        <v>20608</v>
      </c>
      <c r="E19" s="49"/>
      <c r="F19" s="52"/>
      <c r="G19" s="47">
        <f t="shared" si="0"/>
        <v>0</v>
      </c>
      <c r="H19" s="52"/>
      <c r="I19" s="47">
        <f t="shared" si="1"/>
        <v>0</v>
      </c>
      <c r="J19" s="51">
        <f t="shared" si="2"/>
        <v>0</v>
      </c>
      <c r="K19" s="47">
        <f t="shared" si="3"/>
        <v>0</v>
      </c>
    </row>
    <row r="20" spans="1:11" ht="15.95" customHeight="1" x14ac:dyDescent="0.4">
      <c r="A20" s="45" t="s">
        <v>68</v>
      </c>
      <c r="B20" s="46">
        <v>168</v>
      </c>
      <c r="C20" s="47">
        <v>100</v>
      </c>
      <c r="D20" s="53"/>
      <c r="E20" s="54">
        <v>12747</v>
      </c>
      <c r="F20" s="52"/>
      <c r="G20" s="47">
        <f t="shared" si="0"/>
        <v>0</v>
      </c>
      <c r="H20" s="52"/>
      <c r="I20" s="47">
        <f t="shared" si="1"/>
        <v>0</v>
      </c>
      <c r="J20" s="51">
        <f t="shared" si="2"/>
        <v>0</v>
      </c>
      <c r="K20" s="47">
        <f t="shared" si="3"/>
        <v>0</v>
      </c>
    </row>
    <row r="21" spans="1:11" ht="15.95" customHeight="1" x14ac:dyDescent="0.4">
      <c r="A21" s="45" t="s">
        <v>69</v>
      </c>
      <c r="B21" s="46">
        <v>168</v>
      </c>
      <c r="C21" s="47">
        <v>100</v>
      </c>
      <c r="D21" s="53"/>
      <c r="E21" s="54">
        <v>11621</v>
      </c>
      <c r="F21" s="52"/>
      <c r="G21" s="47">
        <f t="shared" si="0"/>
        <v>0</v>
      </c>
      <c r="H21" s="52"/>
      <c r="I21" s="47">
        <f t="shared" si="1"/>
        <v>0</v>
      </c>
      <c r="J21" s="51">
        <f t="shared" si="2"/>
        <v>0</v>
      </c>
      <c r="K21" s="47">
        <f t="shared" si="3"/>
        <v>0</v>
      </c>
    </row>
    <row r="22" spans="1:11" ht="15.95" customHeight="1" x14ac:dyDescent="0.4">
      <c r="A22" s="45" t="s">
        <v>70</v>
      </c>
      <c r="B22" s="46">
        <v>168</v>
      </c>
      <c r="C22" s="47">
        <v>100</v>
      </c>
      <c r="D22" s="53"/>
      <c r="E22" s="54">
        <v>18231</v>
      </c>
      <c r="F22" s="52"/>
      <c r="G22" s="47">
        <f t="shared" si="0"/>
        <v>0</v>
      </c>
      <c r="H22" s="52"/>
      <c r="I22" s="47">
        <f t="shared" si="1"/>
        <v>0</v>
      </c>
      <c r="J22" s="51">
        <f t="shared" si="2"/>
        <v>0</v>
      </c>
      <c r="K22" s="47">
        <f t="shared" si="3"/>
        <v>0</v>
      </c>
    </row>
    <row r="23" spans="1:11" ht="15.95" customHeight="1" x14ac:dyDescent="0.4">
      <c r="A23" s="45" t="s">
        <v>71</v>
      </c>
      <c r="B23" s="46">
        <v>168</v>
      </c>
      <c r="C23" s="47">
        <v>100</v>
      </c>
      <c r="D23" s="53"/>
      <c r="E23" s="54">
        <v>20706</v>
      </c>
      <c r="F23" s="52"/>
      <c r="G23" s="47">
        <f t="shared" si="0"/>
        <v>0</v>
      </c>
      <c r="H23" s="52"/>
      <c r="I23" s="47">
        <f t="shared" si="1"/>
        <v>0</v>
      </c>
      <c r="J23" s="51">
        <f t="shared" si="2"/>
        <v>0</v>
      </c>
      <c r="K23" s="47">
        <f t="shared" si="3"/>
        <v>0</v>
      </c>
    </row>
    <row r="24" spans="1:11" ht="15.95" customHeight="1" x14ac:dyDescent="0.4">
      <c r="A24" s="45" t="s">
        <v>72</v>
      </c>
      <c r="B24" s="46">
        <v>168</v>
      </c>
      <c r="C24" s="47">
        <v>100</v>
      </c>
      <c r="D24" s="53"/>
      <c r="E24" s="54">
        <v>22287</v>
      </c>
      <c r="F24" s="52"/>
      <c r="G24" s="47">
        <f t="shared" si="0"/>
        <v>0</v>
      </c>
      <c r="H24" s="52"/>
      <c r="I24" s="47">
        <f t="shared" si="1"/>
        <v>0</v>
      </c>
      <c r="J24" s="51">
        <f t="shared" si="2"/>
        <v>0</v>
      </c>
      <c r="K24" s="47">
        <f t="shared" si="3"/>
        <v>0</v>
      </c>
    </row>
    <row r="25" spans="1:11" ht="15.95" customHeight="1" x14ac:dyDescent="0.4">
      <c r="A25" s="45" t="s">
        <v>73</v>
      </c>
      <c r="B25" s="46">
        <v>168</v>
      </c>
      <c r="C25" s="47">
        <v>100</v>
      </c>
      <c r="D25" s="53"/>
      <c r="E25" s="54">
        <v>17372</v>
      </c>
      <c r="F25" s="52"/>
      <c r="G25" s="47">
        <f t="shared" si="0"/>
        <v>0</v>
      </c>
      <c r="H25" s="52"/>
      <c r="I25" s="47">
        <f t="shared" si="1"/>
        <v>0</v>
      </c>
      <c r="J25" s="51">
        <f t="shared" si="2"/>
        <v>0</v>
      </c>
      <c r="K25" s="47">
        <f t="shared" si="3"/>
        <v>0</v>
      </c>
    </row>
    <row r="26" spans="1:11" ht="15.95" customHeight="1" x14ac:dyDescent="0.4">
      <c r="B26" s="55"/>
      <c r="C26" s="55" t="s">
        <v>41</v>
      </c>
      <c r="D26" s="47">
        <f>SUM(D14:D25)</f>
        <v>67084</v>
      </c>
      <c r="E26" s="47">
        <f>SUM(E14:E25)</f>
        <v>143376</v>
      </c>
      <c r="F26" s="47">
        <f>SUM(F14:F25)</f>
        <v>0</v>
      </c>
      <c r="G26" s="47">
        <f>SUM(G14:G25)</f>
        <v>0</v>
      </c>
      <c r="H26" s="52"/>
      <c r="I26" s="47">
        <f t="shared" ref="I26:K26" si="4">SUM(I14:I25)</f>
        <v>0</v>
      </c>
      <c r="J26" s="51">
        <f t="shared" si="4"/>
        <v>0</v>
      </c>
      <c r="K26" s="47">
        <f t="shared" si="4"/>
        <v>0</v>
      </c>
    </row>
    <row r="27" spans="1:11" ht="51.75" customHeight="1" thickBot="1" x14ac:dyDescent="0.45">
      <c r="B27" s="55"/>
      <c r="C27" s="55" t="s">
        <v>42</v>
      </c>
      <c r="D27" s="96">
        <f>SUM(D26:F26)</f>
        <v>210460</v>
      </c>
      <c r="E27" s="97"/>
      <c r="F27" s="98"/>
      <c r="G27" s="55"/>
      <c r="H27" s="55"/>
      <c r="I27" s="55"/>
      <c r="J27" s="55"/>
      <c r="K27" s="55"/>
    </row>
    <row r="28" spans="1:11" ht="32.25" customHeight="1" thickBot="1" x14ac:dyDescent="0.45">
      <c r="B28" s="55"/>
      <c r="C28" s="55"/>
      <c r="D28" s="55"/>
      <c r="E28" s="55"/>
      <c r="F28" s="55"/>
      <c r="G28" s="55"/>
      <c r="H28" s="102" t="s">
        <v>85</v>
      </c>
      <c r="I28" s="96"/>
      <c r="J28" s="100">
        <f>ROUNDDOWN(K26*100/110,0)</f>
        <v>0</v>
      </c>
      <c r="K28" s="101"/>
    </row>
    <row r="29" spans="1:11" ht="54.75" customHeight="1" x14ac:dyDescent="0.4">
      <c r="B29" s="55"/>
      <c r="C29" s="55"/>
      <c r="D29" s="55"/>
      <c r="E29" s="55"/>
      <c r="F29" s="55"/>
      <c r="G29" s="55"/>
      <c r="H29" s="91" t="s">
        <v>86</v>
      </c>
      <c r="I29" s="91"/>
      <c r="J29" s="91"/>
      <c r="K29" s="91"/>
    </row>
    <row r="30" spans="1:11" x14ac:dyDescent="0.4"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4"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 x14ac:dyDescent="0.4"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2:11" x14ac:dyDescent="0.4"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2:11" x14ac:dyDescent="0.4"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2:11" x14ac:dyDescent="0.4"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2:11" x14ac:dyDescent="0.4"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2:11" x14ac:dyDescent="0.4"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2:11" x14ac:dyDescent="0.4">
      <c r="B38" s="55"/>
      <c r="C38" s="55"/>
      <c r="D38" s="55"/>
      <c r="E38" s="55"/>
      <c r="F38" s="55"/>
      <c r="G38" s="55"/>
      <c r="H38" s="55"/>
      <c r="I38" s="55"/>
      <c r="J38" s="55"/>
      <c r="K38" s="55"/>
    </row>
  </sheetData>
  <protectedRanges>
    <protectedRange sqref="F6 F8:F9" name="範囲1_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&amp;R&amp;"BIZ UDゴシック,標準"&amp;14別紙2-3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38"/>
  <sheetViews>
    <sheetView view="pageBreakPreview" topLeftCell="A7" zoomScale="80" zoomScaleNormal="100" zoomScaleSheetLayoutView="80" workbookViewId="0">
      <selection activeCell="C28" sqref="C28"/>
    </sheetView>
  </sheetViews>
  <sheetFormatPr defaultColWidth="9" defaultRowHeight="1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89" t="s">
        <v>75</v>
      </c>
      <c r="B2" s="89"/>
      <c r="C2" s="89"/>
      <c r="D2" s="89"/>
      <c r="E2" s="89"/>
      <c r="F2" s="89"/>
      <c r="G2" s="32">
        <f>D27</f>
        <v>65881</v>
      </c>
      <c r="H2" s="1" t="s">
        <v>21</v>
      </c>
    </row>
    <row r="3" spans="1:11" ht="21" customHeight="1" x14ac:dyDescent="0.4">
      <c r="A3" s="18" t="s">
        <v>22</v>
      </c>
    </row>
    <row r="4" spans="1:11" ht="8.25" customHeight="1" x14ac:dyDescent="0.4"/>
    <row r="5" spans="1:11" ht="18" customHeight="1" thickBot="1" x14ac:dyDescent="0.45">
      <c r="C5" s="84" t="s">
        <v>3</v>
      </c>
      <c r="D5" s="84"/>
      <c r="E5" s="84"/>
      <c r="F5" s="78" t="s">
        <v>23</v>
      </c>
      <c r="G5" s="84"/>
    </row>
    <row r="6" spans="1:11" ht="18" customHeight="1" thickBot="1" x14ac:dyDescent="0.45">
      <c r="C6" s="84" t="s">
        <v>24</v>
      </c>
      <c r="D6" s="84" t="s">
        <v>25</v>
      </c>
      <c r="E6" s="87"/>
      <c r="F6" s="59"/>
      <c r="G6" s="34" t="s">
        <v>26</v>
      </c>
    </row>
    <row r="7" spans="1:11" ht="18" customHeight="1" thickBot="1" x14ac:dyDescent="0.45">
      <c r="C7" s="84"/>
      <c r="D7" s="84"/>
      <c r="E7" s="84"/>
      <c r="F7" s="60"/>
      <c r="G7" s="17" t="s">
        <v>26</v>
      </c>
    </row>
    <row r="8" spans="1:11" ht="18" customHeight="1" thickBot="1" x14ac:dyDescent="0.45">
      <c r="C8" s="84" t="s">
        <v>27</v>
      </c>
      <c r="D8" s="92" t="s">
        <v>28</v>
      </c>
      <c r="E8" s="93"/>
      <c r="F8" s="61"/>
      <c r="G8" s="37" t="s">
        <v>29</v>
      </c>
    </row>
    <row r="9" spans="1:11" ht="18" customHeight="1" thickBot="1" x14ac:dyDescent="0.45">
      <c r="C9" s="84"/>
      <c r="D9" s="94" t="s">
        <v>30</v>
      </c>
      <c r="E9" s="95"/>
      <c r="F9" s="62"/>
      <c r="G9" s="39" t="s">
        <v>29</v>
      </c>
    </row>
    <row r="10" spans="1:11" ht="18" customHeight="1" x14ac:dyDescent="0.4">
      <c r="C10" s="84"/>
      <c r="D10" s="84"/>
      <c r="E10" s="84"/>
      <c r="F10" s="40"/>
      <c r="G10" s="17" t="s">
        <v>29</v>
      </c>
    </row>
    <row r="12" spans="1:11" x14ac:dyDescent="0.4">
      <c r="A12" s="41"/>
      <c r="B12" s="42" t="s">
        <v>31</v>
      </c>
      <c r="C12" s="42" t="s">
        <v>32</v>
      </c>
      <c r="D12" s="42" t="s">
        <v>28</v>
      </c>
      <c r="E12" s="42" t="s">
        <v>30</v>
      </c>
      <c r="F12" s="41"/>
      <c r="G12" s="88" t="s">
        <v>33</v>
      </c>
      <c r="H12" s="84"/>
      <c r="I12" s="84" t="s">
        <v>34</v>
      </c>
      <c r="J12" s="84" t="s">
        <v>35</v>
      </c>
      <c r="K12" s="84" t="s">
        <v>36</v>
      </c>
    </row>
    <row r="13" spans="1:11" x14ac:dyDescent="0.4">
      <c r="A13" s="8"/>
      <c r="B13" s="43" t="s">
        <v>37</v>
      </c>
      <c r="C13" s="43" t="s">
        <v>38</v>
      </c>
      <c r="D13" s="43" t="s">
        <v>39</v>
      </c>
      <c r="E13" s="43" t="s">
        <v>39</v>
      </c>
      <c r="F13" s="8"/>
      <c r="G13" s="44" t="s">
        <v>40</v>
      </c>
      <c r="H13" s="5"/>
      <c r="I13" s="84"/>
      <c r="J13" s="84"/>
      <c r="K13" s="84"/>
    </row>
    <row r="14" spans="1:11" ht="15.95" customHeight="1" x14ac:dyDescent="0.4">
      <c r="A14" s="45" t="s">
        <v>43</v>
      </c>
      <c r="B14" s="46">
        <v>53</v>
      </c>
      <c r="C14" s="46">
        <v>100</v>
      </c>
      <c r="D14" s="53"/>
      <c r="E14" s="54">
        <v>4075</v>
      </c>
      <c r="F14" s="50"/>
      <c r="G14" s="47">
        <f>ROUNDDOWN($F$6*B14*(1.85-C14/100),2)</f>
        <v>0</v>
      </c>
      <c r="H14" s="52"/>
      <c r="I14" s="47">
        <f>G14+H14</f>
        <v>0</v>
      </c>
      <c r="J14" s="51">
        <f>ROUNDDOWN(D14*$F$8+E14*$F$9+F14*$F$10,2)</f>
        <v>0</v>
      </c>
      <c r="K14" s="47">
        <f>ROUNDDOWN(I14+J14,0)</f>
        <v>0</v>
      </c>
    </row>
    <row r="15" spans="1:11" ht="15.95" customHeight="1" x14ac:dyDescent="0.4">
      <c r="A15" s="45" t="s">
        <v>44</v>
      </c>
      <c r="B15" s="46">
        <v>53</v>
      </c>
      <c r="C15" s="47">
        <v>100</v>
      </c>
      <c r="D15" s="53"/>
      <c r="E15" s="54">
        <v>4069</v>
      </c>
      <c r="F15" s="52"/>
      <c r="G15" s="47">
        <f t="shared" ref="G15:G25" si="0">ROUNDDOWN($F$6*B15*(1.85-C15/100),2)</f>
        <v>0</v>
      </c>
      <c r="H15" s="52"/>
      <c r="I15" s="47">
        <f t="shared" ref="I15:I25" si="1">G15+H15</f>
        <v>0</v>
      </c>
      <c r="J15" s="51">
        <f t="shared" ref="J15:J25" si="2">ROUNDDOWN(D15*$F$8+E15*$F$9+F15*$F$10,2)</f>
        <v>0</v>
      </c>
      <c r="K15" s="47">
        <f t="shared" ref="K15:K25" si="3">ROUNDDOWN(I15+J15,0)</f>
        <v>0</v>
      </c>
    </row>
    <row r="16" spans="1:11" ht="15.95" customHeight="1" x14ac:dyDescent="0.4">
      <c r="A16" s="45" t="s">
        <v>45</v>
      </c>
      <c r="B16" s="46">
        <v>53</v>
      </c>
      <c r="C16" s="47">
        <v>100</v>
      </c>
      <c r="D16" s="53"/>
      <c r="E16" s="54">
        <v>4545</v>
      </c>
      <c r="F16" s="52"/>
      <c r="G16" s="47">
        <f t="shared" si="0"/>
        <v>0</v>
      </c>
      <c r="H16" s="52"/>
      <c r="I16" s="47">
        <f t="shared" si="1"/>
        <v>0</v>
      </c>
      <c r="J16" s="51">
        <f t="shared" si="2"/>
        <v>0</v>
      </c>
      <c r="K16" s="47">
        <f t="shared" si="3"/>
        <v>0</v>
      </c>
    </row>
    <row r="17" spans="1:11" ht="15.95" customHeight="1" x14ac:dyDescent="0.4">
      <c r="A17" s="45" t="s">
        <v>65</v>
      </c>
      <c r="B17" s="46">
        <v>53</v>
      </c>
      <c r="C17" s="47">
        <v>100</v>
      </c>
      <c r="D17" s="48">
        <v>7669</v>
      </c>
      <c r="E17" s="49"/>
      <c r="F17" s="52"/>
      <c r="G17" s="47">
        <f t="shared" si="0"/>
        <v>0</v>
      </c>
      <c r="H17" s="52"/>
      <c r="I17" s="47">
        <f t="shared" si="1"/>
        <v>0</v>
      </c>
      <c r="J17" s="51">
        <f t="shared" si="2"/>
        <v>0</v>
      </c>
      <c r="K17" s="47">
        <f t="shared" si="3"/>
        <v>0</v>
      </c>
    </row>
    <row r="18" spans="1:11" ht="15.95" customHeight="1" x14ac:dyDescent="0.4">
      <c r="A18" s="45" t="s">
        <v>66</v>
      </c>
      <c r="B18" s="46">
        <v>53</v>
      </c>
      <c r="C18" s="47">
        <v>100</v>
      </c>
      <c r="D18" s="48">
        <v>4321</v>
      </c>
      <c r="E18" s="49"/>
      <c r="F18" s="52"/>
      <c r="G18" s="47">
        <f t="shared" si="0"/>
        <v>0</v>
      </c>
      <c r="H18" s="52"/>
      <c r="I18" s="47">
        <f t="shared" si="1"/>
        <v>0</v>
      </c>
      <c r="J18" s="51">
        <f t="shared" si="2"/>
        <v>0</v>
      </c>
      <c r="K18" s="47">
        <f t="shared" si="3"/>
        <v>0</v>
      </c>
    </row>
    <row r="19" spans="1:11" ht="15.95" customHeight="1" x14ac:dyDescent="0.4">
      <c r="A19" s="45" t="s">
        <v>67</v>
      </c>
      <c r="B19" s="46">
        <v>53</v>
      </c>
      <c r="C19" s="47">
        <v>100</v>
      </c>
      <c r="D19" s="48">
        <v>7644</v>
      </c>
      <c r="E19" s="49"/>
      <c r="F19" s="52"/>
      <c r="G19" s="47">
        <f t="shared" si="0"/>
        <v>0</v>
      </c>
      <c r="H19" s="52"/>
      <c r="I19" s="47">
        <f t="shared" si="1"/>
        <v>0</v>
      </c>
      <c r="J19" s="51">
        <f t="shared" si="2"/>
        <v>0</v>
      </c>
      <c r="K19" s="47">
        <f t="shared" si="3"/>
        <v>0</v>
      </c>
    </row>
    <row r="20" spans="1:11" ht="15.95" customHeight="1" x14ac:dyDescent="0.4">
      <c r="A20" s="45" t="s">
        <v>68</v>
      </c>
      <c r="B20" s="46">
        <v>53</v>
      </c>
      <c r="C20" s="47">
        <v>100</v>
      </c>
      <c r="D20" s="53"/>
      <c r="E20" s="54">
        <v>4010</v>
      </c>
      <c r="F20" s="52"/>
      <c r="G20" s="47">
        <f t="shared" si="0"/>
        <v>0</v>
      </c>
      <c r="H20" s="52"/>
      <c r="I20" s="47">
        <f t="shared" si="1"/>
        <v>0</v>
      </c>
      <c r="J20" s="51">
        <f t="shared" si="2"/>
        <v>0</v>
      </c>
      <c r="K20" s="47">
        <f t="shared" si="3"/>
        <v>0</v>
      </c>
    </row>
    <row r="21" spans="1:11" ht="15.95" customHeight="1" x14ac:dyDescent="0.4">
      <c r="A21" s="45" t="s">
        <v>69</v>
      </c>
      <c r="B21" s="46">
        <v>53</v>
      </c>
      <c r="C21" s="47">
        <v>100</v>
      </c>
      <c r="D21" s="53"/>
      <c r="E21" s="54">
        <v>3302</v>
      </c>
      <c r="F21" s="52"/>
      <c r="G21" s="47">
        <f t="shared" si="0"/>
        <v>0</v>
      </c>
      <c r="H21" s="52"/>
      <c r="I21" s="47">
        <f t="shared" si="1"/>
        <v>0</v>
      </c>
      <c r="J21" s="51">
        <f t="shared" si="2"/>
        <v>0</v>
      </c>
      <c r="K21" s="47">
        <f t="shared" si="3"/>
        <v>0</v>
      </c>
    </row>
    <row r="22" spans="1:11" ht="15.95" customHeight="1" x14ac:dyDescent="0.4">
      <c r="A22" s="45" t="s">
        <v>70</v>
      </c>
      <c r="B22" s="46">
        <v>53</v>
      </c>
      <c r="C22" s="47">
        <v>100</v>
      </c>
      <c r="D22" s="53"/>
      <c r="E22" s="54">
        <v>6201</v>
      </c>
      <c r="F22" s="52"/>
      <c r="G22" s="47">
        <f t="shared" si="0"/>
        <v>0</v>
      </c>
      <c r="H22" s="52"/>
      <c r="I22" s="47">
        <f t="shared" si="1"/>
        <v>0</v>
      </c>
      <c r="J22" s="51">
        <f t="shared" si="2"/>
        <v>0</v>
      </c>
      <c r="K22" s="47">
        <f t="shared" si="3"/>
        <v>0</v>
      </c>
    </row>
    <row r="23" spans="1:11" ht="15.95" customHeight="1" x14ac:dyDescent="0.4">
      <c r="A23" s="45" t="s">
        <v>71</v>
      </c>
      <c r="B23" s="46">
        <v>53</v>
      </c>
      <c r="C23" s="47">
        <v>100</v>
      </c>
      <c r="D23" s="53"/>
      <c r="E23" s="54">
        <v>7420</v>
      </c>
      <c r="F23" s="52"/>
      <c r="G23" s="47">
        <f t="shared" si="0"/>
        <v>0</v>
      </c>
      <c r="H23" s="52"/>
      <c r="I23" s="47">
        <f t="shared" si="1"/>
        <v>0</v>
      </c>
      <c r="J23" s="51">
        <f t="shared" si="2"/>
        <v>0</v>
      </c>
      <c r="K23" s="47">
        <f t="shared" si="3"/>
        <v>0</v>
      </c>
    </row>
    <row r="24" spans="1:11" ht="15.95" customHeight="1" x14ac:dyDescent="0.4">
      <c r="A24" s="45" t="s">
        <v>72</v>
      </c>
      <c r="B24" s="46">
        <v>53</v>
      </c>
      <c r="C24" s="47">
        <v>100</v>
      </c>
      <c r="D24" s="53"/>
      <c r="E24" s="54">
        <v>7373</v>
      </c>
      <c r="F24" s="52"/>
      <c r="G24" s="47">
        <f t="shared" si="0"/>
        <v>0</v>
      </c>
      <c r="H24" s="52"/>
      <c r="I24" s="47">
        <f t="shared" si="1"/>
        <v>0</v>
      </c>
      <c r="J24" s="51">
        <f t="shared" si="2"/>
        <v>0</v>
      </c>
      <c r="K24" s="47">
        <f t="shared" si="3"/>
        <v>0</v>
      </c>
    </row>
    <row r="25" spans="1:11" ht="15.95" customHeight="1" x14ac:dyDescent="0.4">
      <c r="A25" s="45" t="s">
        <v>73</v>
      </c>
      <c r="B25" s="46">
        <v>53</v>
      </c>
      <c r="C25" s="47">
        <v>100</v>
      </c>
      <c r="D25" s="53"/>
      <c r="E25" s="54">
        <v>5252</v>
      </c>
      <c r="F25" s="52"/>
      <c r="G25" s="47">
        <f t="shared" si="0"/>
        <v>0</v>
      </c>
      <c r="H25" s="52"/>
      <c r="I25" s="47">
        <f t="shared" si="1"/>
        <v>0</v>
      </c>
      <c r="J25" s="51">
        <f t="shared" si="2"/>
        <v>0</v>
      </c>
      <c r="K25" s="47">
        <f t="shared" si="3"/>
        <v>0</v>
      </c>
    </row>
    <row r="26" spans="1:11" ht="15.95" customHeight="1" x14ac:dyDescent="0.4">
      <c r="B26" s="55"/>
      <c r="C26" s="55" t="s">
        <v>41</v>
      </c>
      <c r="D26" s="47">
        <f>SUM(D14:D25)</f>
        <v>19634</v>
      </c>
      <c r="E26" s="47">
        <f>SUM(E14:E25)</f>
        <v>46247</v>
      </c>
      <c r="F26" s="47">
        <f>SUM(F14:F25)</f>
        <v>0</v>
      </c>
      <c r="G26" s="47">
        <f>SUM(G14:G25)</f>
        <v>0</v>
      </c>
      <c r="H26" s="52"/>
      <c r="I26" s="47">
        <f t="shared" ref="I26:K26" si="4">SUM(I14:I25)</f>
        <v>0</v>
      </c>
      <c r="J26" s="51">
        <f t="shared" si="4"/>
        <v>0</v>
      </c>
      <c r="K26" s="47">
        <f t="shared" si="4"/>
        <v>0</v>
      </c>
    </row>
    <row r="27" spans="1:11" ht="51.75" customHeight="1" thickBot="1" x14ac:dyDescent="0.45">
      <c r="B27" s="55"/>
      <c r="C27" s="55" t="s">
        <v>42</v>
      </c>
      <c r="D27" s="96">
        <f>SUM(D26:F26)</f>
        <v>65881</v>
      </c>
      <c r="E27" s="97"/>
      <c r="F27" s="98"/>
      <c r="G27" s="55"/>
      <c r="H27" s="55"/>
      <c r="I27" s="55"/>
      <c r="J27" s="55"/>
      <c r="K27" s="55"/>
    </row>
    <row r="28" spans="1:11" ht="32.25" customHeight="1" thickBot="1" x14ac:dyDescent="0.45">
      <c r="B28" s="55"/>
      <c r="C28" s="55"/>
      <c r="D28" s="55"/>
      <c r="E28" s="55"/>
      <c r="F28" s="55"/>
      <c r="G28" s="55"/>
      <c r="H28" s="102" t="s">
        <v>87</v>
      </c>
      <c r="I28" s="96"/>
      <c r="J28" s="100">
        <f>ROUNDDOWN(K26*100/110,0)</f>
        <v>0</v>
      </c>
      <c r="K28" s="101"/>
    </row>
    <row r="29" spans="1:11" ht="54.75" customHeight="1" x14ac:dyDescent="0.4">
      <c r="B29" s="55"/>
      <c r="C29" s="55"/>
      <c r="D29" s="55"/>
      <c r="E29" s="55"/>
      <c r="F29" s="55"/>
      <c r="G29" s="55"/>
      <c r="H29" s="91" t="s">
        <v>88</v>
      </c>
      <c r="I29" s="91"/>
      <c r="J29" s="91"/>
      <c r="K29" s="91"/>
    </row>
    <row r="30" spans="1:11" x14ac:dyDescent="0.4"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4"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 x14ac:dyDescent="0.4"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2:11" x14ac:dyDescent="0.4"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2:11" x14ac:dyDescent="0.4"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2:11" x14ac:dyDescent="0.4"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2:11" x14ac:dyDescent="0.4"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2:11" x14ac:dyDescent="0.4"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2:11" x14ac:dyDescent="0.4">
      <c r="B38" s="55"/>
      <c r="C38" s="55"/>
      <c r="D38" s="55"/>
      <c r="E38" s="55"/>
      <c r="F38" s="55"/>
      <c r="G38" s="55"/>
      <c r="H38" s="55"/>
      <c r="I38" s="55"/>
      <c r="J38" s="55"/>
      <c r="K38" s="55"/>
    </row>
  </sheetData>
  <protectedRanges>
    <protectedRange sqref="F6 F8:F9" name="範囲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&amp;R&amp;"BIZ UDゴシック,標準"&amp;14別紙2-4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38"/>
  <sheetViews>
    <sheetView view="pageBreakPreview" topLeftCell="A7" zoomScale="80" zoomScaleNormal="100" zoomScaleSheetLayoutView="80" workbookViewId="0">
      <selection activeCell="C28" sqref="C28"/>
    </sheetView>
  </sheetViews>
  <sheetFormatPr defaultColWidth="9" defaultRowHeight="1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89" t="s">
        <v>126</v>
      </c>
      <c r="B2" s="89"/>
      <c r="C2" s="89"/>
      <c r="D2" s="89"/>
      <c r="E2" s="89"/>
      <c r="F2" s="89"/>
      <c r="G2" s="32">
        <f>D27</f>
        <v>100350</v>
      </c>
      <c r="H2" s="1" t="s">
        <v>21</v>
      </c>
    </row>
    <row r="3" spans="1:11" ht="21" customHeight="1" x14ac:dyDescent="0.4">
      <c r="A3" s="18" t="s">
        <v>22</v>
      </c>
    </row>
    <row r="4" spans="1:11" ht="8.25" customHeight="1" x14ac:dyDescent="0.4"/>
    <row r="5" spans="1:11" ht="18" customHeight="1" thickBot="1" x14ac:dyDescent="0.45">
      <c r="C5" s="84" t="s">
        <v>3</v>
      </c>
      <c r="D5" s="84"/>
      <c r="E5" s="84"/>
      <c r="F5" s="78" t="s">
        <v>23</v>
      </c>
      <c r="G5" s="84"/>
    </row>
    <row r="6" spans="1:11" ht="18" customHeight="1" thickBot="1" x14ac:dyDescent="0.45">
      <c r="C6" s="84" t="s">
        <v>24</v>
      </c>
      <c r="D6" s="84" t="s">
        <v>25</v>
      </c>
      <c r="E6" s="87"/>
      <c r="F6" s="59"/>
      <c r="G6" s="34" t="s">
        <v>26</v>
      </c>
    </row>
    <row r="7" spans="1:11" ht="18" customHeight="1" thickBot="1" x14ac:dyDescent="0.45">
      <c r="C7" s="84"/>
      <c r="D7" s="84"/>
      <c r="E7" s="84"/>
      <c r="F7" s="60"/>
      <c r="G7" s="17" t="s">
        <v>26</v>
      </c>
    </row>
    <row r="8" spans="1:11" ht="18" customHeight="1" thickBot="1" x14ac:dyDescent="0.45">
      <c r="C8" s="84" t="s">
        <v>27</v>
      </c>
      <c r="D8" s="92" t="s">
        <v>28</v>
      </c>
      <c r="E8" s="93"/>
      <c r="F8" s="61"/>
      <c r="G8" s="37" t="s">
        <v>29</v>
      </c>
    </row>
    <row r="9" spans="1:11" ht="18" customHeight="1" thickBot="1" x14ac:dyDescent="0.45">
      <c r="C9" s="84"/>
      <c r="D9" s="94" t="s">
        <v>30</v>
      </c>
      <c r="E9" s="95"/>
      <c r="F9" s="62"/>
      <c r="G9" s="39" t="s">
        <v>29</v>
      </c>
    </row>
    <row r="10" spans="1:11" ht="18" customHeight="1" x14ac:dyDescent="0.4">
      <c r="C10" s="84"/>
      <c r="D10" s="84"/>
      <c r="E10" s="84"/>
      <c r="F10" s="40"/>
      <c r="G10" s="17" t="s">
        <v>29</v>
      </c>
    </row>
    <row r="12" spans="1:11" x14ac:dyDescent="0.4">
      <c r="A12" s="41"/>
      <c r="B12" s="72" t="s">
        <v>31</v>
      </c>
      <c r="C12" s="72" t="s">
        <v>32</v>
      </c>
      <c r="D12" s="72" t="s">
        <v>28</v>
      </c>
      <c r="E12" s="72" t="s">
        <v>30</v>
      </c>
      <c r="F12" s="41"/>
      <c r="G12" s="88" t="s">
        <v>33</v>
      </c>
      <c r="H12" s="84"/>
      <c r="I12" s="84" t="s">
        <v>34</v>
      </c>
      <c r="J12" s="84" t="s">
        <v>35</v>
      </c>
      <c r="K12" s="84" t="s">
        <v>36</v>
      </c>
    </row>
    <row r="13" spans="1:11" x14ac:dyDescent="0.4">
      <c r="A13" s="8"/>
      <c r="B13" s="73" t="s">
        <v>37</v>
      </c>
      <c r="C13" s="73" t="s">
        <v>38</v>
      </c>
      <c r="D13" s="73" t="s">
        <v>39</v>
      </c>
      <c r="E13" s="73" t="s">
        <v>39</v>
      </c>
      <c r="F13" s="8"/>
      <c r="G13" s="75" t="s">
        <v>40</v>
      </c>
      <c r="H13" s="74"/>
      <c r="I13" s="84"/>
      <c r="J13" s="84"/>
      <c r="K13" s="84"/>
    </row>
    <row r="14" spans="1:11" ht="15.95" customHeight="1" x14ac:dyDescent="0.4">
      <c r="A14" s="45" t="s">
        <v>43</v>
      </c>
      <c r="B14" s="46">
        <v>60</v>
      </c>
      <c r="C14" s="46">
        <v>100</v>
      </c>
      <c r="D14" s="53"/>
      <c r="E14" s="54">
        <v>6636</v>
      </c>
      <c r="F14" s="50"/>
      <c r="G14" s="47">
        <f>ROUNDDOWN($F$6*B14*(1.85-C14/100),2)</f>
        <v>0</v>
      </c>
      <c r="H14" s="52"/>
      <c r="I14" s="47">
        <f>G14+H14</f>
        <v>0</v>
      </c>
      <c r="J14" s="51">
        <f>ROUNDDOWN(D14*$F$8+E14*$F$9+F14*$F$10,2)</f>
        <v>0</v>
      </c>
      <c r="K14" s="47">
        <f>ROUNDDOWN(I14+J14,0)</f>
        <v>0</v>
      </c>
    </row>
    <row r="15" spans="1:11" ht="15.95" customHeight="1" x14ac:dyDescent="0.4">
      <c r="A15" s="45" t="s">
        <v>44</v>
      </c>
      <c r="B15" s="46">
        <v>60</v>
      </c>
      <c r="C15" s="47">
        <v>100</v>
      </c>
      <c r="D15" s="53"/>
      <c r="E15" s="54">
        <v>7956</v>
      </c>
      <c r="F15" s="52"/>
      <c r="G15" s="47">
        <f t="shared" ref="G15:G25" si="0">ROUNDDOWN($F$6*B15*(1.85-C15/100),2)</f>
        <v>0</v>
      </c>
      <c r="H15" s="52"/>
      <c r="I15" s="47">
        <f t="shared" ref="I15:I25" si="1">G15+H15</f>
        <v>0</v>
      </c>
      <c r="J15" s="51">
        <f t="shared" ref="J15:J25" si="2">ROUNDDOWN(D15*$F$8+E15*$F$9+F15*$F$10,2)</f>
        <v>0</v>
      </c>
      <c r="K15" s="47">
        <f t="shared" ref="K15:K25" si="3">ROUNDDOWN(I15+J15,0)</f>
        <v>0</v>
      </c>
    </row>
    <row r="16" spans="1:11" ht="15.95" customHeight="1" x14ac:dyDescent="0.4">
      <c r="A16" s="45" t="s">
        <v>45</v>
      </c>
      <c r="B16" s="46">
        <v>60</v>
      </c>
      <c r="C16" s="47">
        <v>100</v>
      </c>
      <c r="D16" s="53"/>
      <c r="E16" s="54">
        <v>8423</v>
      </c>
      <c r="F16" s="52"/>
      <c r="G16" s="47">
        <f t="shared" si="0"/>
        <v>0</v>
      </c>
      <c r="H16" s="52"/>
      <c r="I16" s="47">
        <f t="shared" si="1"/>
        <v>0</v>
      </c>
      <c r="J16" s="51">
        <f t="shared" si="2"/>
        <v>0</v>
      </c>
      <c r="K16" s="47">
        <f t="shared" si="3"/>
        <v>0</v>
      </c>
    </row>
    <row r="17" spans="1:11" ht="15.95" customHeight="1" x14ac:dyDescent="0.4">
      <c r="A17" s="45" t="s">
        <v>65</v>
      </c>
      <c r="B17" s="46">
        <v>60</v>
      </c>
      <c r="C17" s="47">
        <v>100</v>
      </c>
      <c r="D17" s="48">
        <v>10676</v>
      </c>
      <c r="E17" s="49"/>
      <c r="F17" s="52"/>
      <c r="G17" s="47">
        <f t="shared" si="0"/>
        <v>0</v>
      </c>
      <c r="H17" s="52"/>
      <c r="I17" s="47">
        <f t="shared" si="1"/>
        <v>0</v>
      </c>
      <c r="J17" s="51">
        <f t="shared" si="2"/>
        <v>0</v>
      </c>
      <c r="K17" s="47">
        <f t="shared" si="3"/>
        <v>0</v>
      </c>
    </row>
    <row r="18" spans="1:11" ht="15.95" customHeight="1" x14ac:dyDescent="0.4">
      <c r="A18" s="45" t="s">
        <v>66</v>
      </c>
      <c r="B18" s="46">
        <v>60</v>
      </c>
      <c r="C18" s="47">
        <v>100</v>
      </c>
      <c r="D18" s="48">
        <v>8748</v>
      </c>
      <c r="E18" s="49"/>
      <c r="F18" s="52"/>
      <c r="G18" s="47">
        <f t="shared" si="0"/>
        <v>0</v>
      </c>
      <c r="H18" s="52"/>
      <c r="I18" s="47">
        <f t="shared" si="1"/>
        <v>0</v>
      </c>
      <c r="J18" s="51">
        <f t="shared" si="2"/>
        <v>0</v>
      </c>
      <c r="K18" s="47">
        <f t="shared" si="3"/>
        <v>0</v>
      </c>
    </row>
    <row r="19" spans="1:11" ht="15.95" customHeight="1" x14ac:dyDescent="0.4">
      <c r="A19" s="45" t="s">
        <v>67</v>
      </c>
      <c r="B19" s="46">
        <v>60</v>
      </c>
      <c r="C19" s="47">
        <v>100</v>
      </c>
      <c r="D19" s="48">
        <v>8709</v>
      </c>
      <c r="E19" s="49"/>
      <c r="F19" s="52"/>
      <c r="G19" s="47">
        <f t="shared" si="0"/>
        <v>0</v>
      </c>
      <c r="H19" s="52"/>
      <c r="I19" s="47">
        <f t="shared" si="1"/>
        <v>0</v>
      </c>
      <c r="J19" s="51">
        <f t="shared" si="2"/>
        <v>0</v>
      </c>
      <c r="K19" s="47">
        <f t="shared" si="3"/>
        <v>0</v>
      </c>
    </row>
    <row r="20" spans="1:11" ht="15.95" customHeight="1" x14ac:dyDescent="0.4">
      <c r="A20" s="45" t="s">
        <v>68</v>
      </c>
      <c r="B20" s="46">
        <v>60</v>
      </c>
      <c r="C20" s="47">
        <v>100</v>
      </c>
      <c r="D20" s="53"/>
      <c r="E20" s="54">
        <v>11028</v>
      </c>
      <c r="F20" s="52"/>
      <c r="G20" s="47">
        <f t="shared" si="0"/>
        <v>0</v>
      </c>
      <c r="H20" s="52"/>
      <c r="I20" s="47">
        <f t="shared" si="1"/>
        <v>0</v>
      </c>
      <c r="J20" s="51">
        <f t="shared" si="2"/>
        <v>0</v>
      </c>
      <c r="K20" s="47">
        <f t="shared" si="3"/>
        <v>0</v>
      </c>
    </row>
    <row r="21" spans="1:11" ht="15.95" customHeight="1" x14ac:dyDescent="0.4">
      <c r="A21" s="45" t="s">
        <v>69</v>
      </c>
      <c r="B21" s="46">
        <v>60</v>
      </c>
      <c r="C21" s="47">
        <v>100</v>
      </c>
      <c r="D21" s="53"/>
      <c r="E21" s="54">
        <v>9424</v>
      </c>
      <c r="F21" s="52"/>
      <c r="G21" s="47">
        <f t="shared" si="0"/>
        <v>0</v>
      </c>
      <c r="H21" s="52"/>
      <c r="I21" s="47">
        <f t="shared" si="1"/>
        <v>0</v>
      </c>
      <c r="J21" s="51">
        <f t="shared" si="2"/>
        <v>0</v>
      </c>
      <c r="K21" s="47">
        <f t="shared" si="3"/>
        <v>0</v>
      </c>
    </row>
    <row r="22" spans="1:11" ht="15.95" customHeight="1" x14ac:dyDescent="0.4">
      <c r="A22" s="45" t="s">
        <v>70</v>
      </c>
      <c r="B22" s="46">
        <v>60</v>
      </c>
      <c r="C22" s="47">
        <v>100</v>
      </c>
      <c r="D22" s="53"/>
      <c r="E22" s="54">
        <v>8143</v>
      </c>
      <c r="F22" s="52"/>
      <c r="G22" s="47">
        <f t="shared" si="0"/>
        <v>0</v>
      </c>
      <c r="H22" s="52"/>
      <c r="I22" s="47">
        <f t="shared" si="1"/>
        <v>0</v>
      </c>
      <c r="J22" s="51">
        <f t="shared" si="2"/>
        <v>0</v>
      </c>
      <c r="K22" s="47">
        <f t="shared" si="3"/>
        <v>0</v>
      </c>
    </row>
    <row r="23" spans="1:11" ht="15.95" customHeight="1" x14ac:dyDescent="0.4">
      <c r="A23" s="45" t="s">
        <v>71</v>
      </c>
      <c r="B23" s="46">
        <v>60</v>
      </c>
      <c r="C23" s="47">
        <v>100</v>
      </c>
      <c r="D23" s="53"/>
      <c r="E23" s="54">
        <v>7762</v>
      </c>
      <c r="F23" s="52"/>
      <c r="G23" s="47">
        <f t="shared" si="0"/>
        <v>0</v>
      </c>
      <c r="H23" s="52"/>
      <c r="I23" s="47">
        <f t="shared" si="1"/>
        <v>0</v>
      </c>
      <c r="J23" s="51">
        <f t="shared" si="2"/>
        <v>0</v>
      </c>
      <c r="K23" s="47">
        <f t="shared" si="3"/>
        <v>0</v>
      </c>
    </row>
    <row r="24" spans="1:11" ht="15.95" customHeight="1" x14ac:dyDescent="0.4">
      <c r="A24" s="45" t="s">
        <v>72</v>
      </c>
      <c r="B24" s="46">
        <v>60</v>
      </c>
      <c r="C24" s="47">
        <v>100</v>
      </c>
      <c r="D24" s="53"/>
      <c r="E24" s="54">
        <v>8169</v>
      </c>
      <c r="F24" s="52"/>
      <c r="G24" s="47">
        <f t="shared" si="0"/>
        <v>0</v>
      </c>
      <c r="H24" s="52"/>
      <c r="I24" s="47">
        <f t="shared" si="1"/>
        <v>0</v>
      </c>
      <c r="J24" s="51">
        <f t="shared" si="2"/>
        <v>0</v>
      </c>
      <c r="K24" s="47">
        <f t="shared" si="3"/>
        <v>0</v>
      </c>
    </row>
    <row r="25" spans="1:11" ht="15.95" customHeight="1" x14ac:dyDescent="0.4">
      <c r="A25" s="45" t="s">
        <v>73</v>
      </c>
      <c r="B25" s="46">
        <v>60</v>
      </c>
      <c r="C25" s="47">
        <v>100</v>
      </c>
      <c r="D25" s="53"/>
      <c r="E25" s="54">
        <v>4676</v>
      </c>
      <c r="F25" s="52"/>
      <c r="G25" s="47">
        <f t="shared" si="0"/>
        <v>0</v>
      </c>
      <c r="H25" s="52"/>
      <c r="I25" s="47">
        <f t="shared" si="1"/>
        <v>0</v>
      </c>
      <c r="J25" s="51">
        <f t="shared" si="2"/>
        <v>0</v>
      </c>
      <c r="K25" s="47">
        <f t="shared" si="3"/>
        <v>0</v>
      </c>
    </row>
    <row r="26" spans="1:11" ht="15.95" customHeight="1" x14ac:dyDescent="0.4">
      <c r="B26" s="55"/>
      <c r="C26" s="55" t="s">
        <v>41</v>
      </c>
      <c r="D26" s="47">
        <f>SUM(D14:D25)</f>
        <v>28133</v>
      </c>
      <c r="E26" s="47">
        <f>SUM(E14:E25)</f>
        <v>72217</v>
      </c>
      <c r="F26" s="47">
        <f>SUM(F14:F25)</f>
        <v>0</v>
      </c>
      <c r="G26" s="47">
        <f>SUM(G14:G25)</f>
        <v>0</v>
      </c>
      <c r="H26" s="52"/>
      <c r="I26" s="47">
        <f t="shared" ref="I26:K26" si="4">SUM(I14:I25)</f>
        <v>0</v>
      </c>
      <c r="J26" s="51">
        <f t="shared" si="4"/>
        <v>0</v>
      </c>
      <c r="K26" s="47">
        <f t="shared" si="4"/>
        <v>0</v>
      </c>
    </row>
    <row r="27" spans="1:11" ht="51.75" customHeight="1" thickBot="1" x14ac:dyDescent="0.45">
      <c r="B27" s="55"/>
      <c r="C27" s="55" t="s">
        <v>42</v>
      </c>
      <c r="D27" s="96">
        <f>SUM(D26:F26)</f>
        <v>100350</v>
      </c>
      <c r="E27" s="97"/>
      <c r="F27" s="98"/>
      <c r="G27" s="55"/>
      <c r="H27" s="55"/>
      <c r="I27" s="55"/>
      <c r="J27" s="55"/>
      <c r="K27" s="55"/>
    </row>
    <row r="28" spans="1:11" ht="32.25" customHeight="1" thickBot="1" x14ac:dyDescent="0.45">
      <c r="B28" s="55"/>
      <c r="C28" s="55"/>
      <c r="D28" s="55"/>
      <c r="E28" s="55"/>
      <c r="F28" s="55"/>
      <c r="G28" s="55"/>
      <c r="H28" s="102" t="s">
        <v>127</v>
      </c>
      <c r="I28" s="96"/>
      <c r="J28" s="100">
        <f>ROUNDDOWN(K26*100/110,0)</f>
        <v>0</v>
      </c>
      <c r="K28" s="101"/>
    </row>
    <row r="29" spans="1:11" ht="54.75" customHeight="1" x14ac:dyDescent="0.4">
      <c r="B29" s="55"/>
      <c r="C29" s="55"/>
      <c r="D29" s="55"/>
      <c r="E29" s="55"/>
      <c r="F29" s="55"/>
      <c r="G29" s="55"/>
      <c r="H29" s="91" t="s">
        <v>128</v>
      </c>
      <c r="I29" s="91"/>
      <c r="J29" s="91"/>
      <c r="K29" s="91"/>
    </row>
    <row r="30" spans="1:11" x14ac:dyDescent="0.4"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4"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 x14ac:dyDescent="0.4"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2:11" x14ac:dyDescent="0.4"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2:11" x14ac:dyDescent="0.4"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2:11" x14ac:dyDescent="0.4"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2:11" x14ac:dyDescent="0.4"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2:11" x14ac:dyDescent="0.4"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2:11" x14ac:dyDescent="0.4">
      <c r="B38" s="55"/>
      <c r="C38" s="55"/>
      <c r="D38" s="55"/>
      <c r="E38" s="55"/>
      <c r="F38" s="55"/>
      <c r="G38" s="55"/>
      <c r="H38" s="55"/>
      <c r="I38" s="55"/>
      <c r="J38" s="55"/>
      <c r="K38" s="55"/>
    </row>
  </sheetData>
  <protectedRanges>
    <protectedRange sqref="F6 F8:F9" name="範囲1"/>
  </protectedRanges>
  <mergeCells count="18">
    <mergeCell ref="A2:F2"/>
    <mergeCell ref="C5:E5"/>
    <mergeCell ref="F5:G5"/>
    <mergeCell ref="C6:C7"/>
    <mergeCell ref="D6:E6"/>
    <mergeCell ref="D7:E7"/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&amp;R&amp;"BIZ UDゴシック,標準"&amp;14別紙2-5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38"/>
  <sheetViews>
    <sheetView view="pageBreakPreview" topLeftCell="A10" zoomScale="80" zoomScaleNormal="100" zoomScaleSheetLayoutView="80" workbookViewId="0">
      <selection activeCell="C28" sqref="C28"/>
    </sheetView>
  </sheetViews>
  <sheetFormatPr defaultColWidth="9" defaultRowHeight="1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89" t="s">
        <v>76</v>
      </c>
      <c r="B2" s="89"/>
      <c r="C2" s="89"/>
      <c r="D2" s="89"/>
      <c r="E2" s="89"/>
      <c r="F2" s="89"/>
      <c r="G2" s="32">
        <f>D27</f>
        <v>110542</v>
      </c>
      <c r="H2" s="1" t="s">
        <v>21</v>
      </c>
    </row>
    <row r="3" spans="1:11" ht="21" customHeight="1" x14ac:dyDescent="0.4">
      <c r="A3" s="18" t="s">
        <v>22</v>
      </c>
    </row>
    <row r="4" spans="1:11" ht="8.25" customHeight="1" x14ac:dyDescent="0.4"/>
    <row r="5" spans="1:11" ht="18" customHeight="1" thickBot="1" x14ac:dyDescent="0.45">
      <c r="C5" s="84" t="s">
        <v>3</v>
      </c>
      <c r="D5" s="84"/>
      <c r="E5" s="84"/>
      <c r="F5" s="78" t="s">
        <v>23</v>
      </c>
      <c r="G5" s="84"/>
    </row>
    <row r="6" spans="1:11" ht="18" customHeight="1" thickBot="1" x14ac:dyDescent="0.45">
      <c r="C6" s="84" t="s">
        <v>24</v>
      </c>
      <c r="D6" s="84" t="s">
        <v>25</v>
      </c>
      <c r="E6" s="87"/>
      <c r="F6" s="59"/>
      <c r="G6" s="34" t="s">
        <v>26</v>
      </c>
    </row>
    <row r="7" spans="1:11" ht="18" customHeight="1" thickBot="1" x14ac:dyDescent="0.45">
      <c r="C7" s="84"/>
      <c r="D7" s="84"/>
      <c r="E7" s="84"/>
      <c r="F7" s="60"/>
      <c r="G7" s="17" t="s">
        <v>26</v>
      </c>
    </row>
    <row r="8" spans="1:11" ht="18" customHeight="1" thickBot="1" x14ac:dyDescent="0.45">
      <c r="C8" s="84" t="s">
        <v>27</v>
      </c>
      <c r="D8" s="92" t="s">
        <v>28</v>
      </c>
      <c r="E8" s="93"/>
      <c r="F8" s="61"/>
      <c r="G8" s="37" t="s">
        <v>29</v>
      </c>
    </row>
    <row r="9" spans="1:11" ht="18" customHeight="1" thickBot="1" x14ac:dyDescent="0.45">
      <c r="C9" s="84"/>
      <c r="D9" s="94" t="s">
        <v>30</v>
      </c>
      <c r="E9" s="95"/>
      <c r="F9" s="62"/>
      <c r="G9" s="39" t="s">
        <v>29</v>
      </c>
    </row>
    <row r="10" spans="1:11" ht="18" customHeight="1" x14ac:dyDescent="0.4">
      <c r="C10" s="84"/>
      <c r="D10" s="84"/>
      <c r="E10" s="84"/>
      <c r="F10" s="40"/>
      <c r="G10" s="17" t="s">
        <v>29</v>
      </c>
    </row>
    <row r="12" spans="1:11" x14ac:dyDescent="0.4">
      <c r="A12" s="41"/>
      <c r="B12" s="42" t="s">
        <v>31</v>
      </c>
      <c r="C12" s="42" t="s">
        <v>32</v>
      </c>
      <c r="D12" s="42" t="s">
        <v>28</v>
      </c>
      <c r="E12" s="42" t="s">
        <v>30</v>
      </c>
      <c r="F12" s="41"/>
      <c r="G12" s="88" t="s">
        <v>33</v>
      </c>
      <c r="H12" s="84"/>
      <c r="I12" s="84" t="s">
        <v>34</v>
      </c>
      <c r="J12" s="84" t="s">
        <v>35</v>
      </c>
      <c r="K12" s="84" t="s">
        <v>36</v>
      </c>
    </row>
    <row r="13" spans="1:11" x14ac:dyDescent="0.4">
      <c r="A13" s="8"/>
      <c r="B13" s="43" t="s">
        <v>37</v>
      </c>
      <c r="C13" s="43" t="s">
        <v>38</v>
      </c>
      <c r="D13" s="43" t="s">
        <v>39</v>
      </c>
      <c r="E13" s="43" t="s">
        <v>39</v>
      </c>
      <c r="F13" s="8"/>
      <c r="G13" s="44" t="s">
        <v>40</v>
      </c>
      <c r="H13" s="5"/>
      <c r="I13" s="84"/>
      <c r="J13" s="84"/>
      <c r="K13" s="84"/>
    </row>
    <row r="14" spans="1:11" ht="15.95" customHeight="1" x14ac:dyDescent="0.4">
      <c r="A14" s="45" t="s">
        <v>43</v>
      </c>
      <c r="B14" s="46">
        <v>60</v>
      </c>
      <c r="C14" s="46">
        <v>100</v>
      </c>
      <c r="D14" s="53"/>
      <c r="E14" s="54">
        <v>5363</v>
      </c>
      <c r="F14" s="50"/>
      <c r="G14" s="47">
        <f>ROUNDDOWN($F$6*B14*(1.85-C14/100),2)</f>
        <v>0</v>
      </c>
      <c r="H14" s="52"/>
      <c r="I14" s="47">
        <f>G14+H14</f>
        <v>0</v>
      </c>
      <c r="J14" s="51">
        <f>ROUNDDOWN(D14*$F$8+E14*$F$9+F14*$F$10,2)</f>
        <v>0</v>
      </c>
      <c r="K14" s="47">
        <f>ROUNDDOWN(I14+J14,0)</f>
        <v>0</v>
      </c>
    </row>
    <row r="15" spans="1:11" ht="15.95" customHeight="1" x14ac:dyDescent="0.4">
      <c r="A15" s="45" t="s">
        <v>44</v>
      </c>
      <c r="B15" s="46">
        <v>60</v>
      </c>
      <c r="C15" s="47">
        <v>100</v>
      </c>
      <c r="D15" s="53"/>
      <c r="E15" s="54">
        <v>5773</v>
      </c>
      <c r="F15" s="52"/>
      <c r="G15" s="47">
        <f t="shared" ref="G15:G25" si="0">ROUNDDOWN($F$6*B15*(1.85-C15/100),2)</f>
        <v>0</v>
      </c>
      <c r="H15" s="52"/>
      <c r="I15" s="47">
        <f t="shared" ref="I15:I25" si="1">G15+H15</f>
        <v>0</v>
      </c>
      <c r="J15" s="51">
        <f t="shared" ref="J15:J25" si="2">ROUNDDOWN(D15*$F$8+E15*$F$9+F15*$F$10,2)</f>
        <v>0</v>
      </c>
      <c r="K15" s="47">
        <f t="shared" ref="K15:K25" si="3">ROUNDDOWN(I15+J15,0)</f>
        <v>0</v>
      </c>
    </row>
    <row r="16" spans="1:11" ht="15.95" customHeight="1" x14ac:dyDescent="0.4">
      <c r="A16" s="45" t="s">
        <v>45</v>
      </c>
      <c r="B16" s="46">
        <v>60</v>
      </c>
      <c r="C16" s="47">
        <v>100</v>
      </c>
      <c r="D16" s="53"/>
      <c r="E16" s="54">
        <v>9946</v>
      </c>
      <c r="F16" s="52"/>
      <c r="G16" s="47">
        <f t="shared" si="0"/>
        <v>0</v>
      </c>
      <c r="H16" s="52"/>
      <c r="I16" s="47">
        <f t="shared" si="1"/>
        <v>0</v>
      </c>
      <c r="J16" s="51">
        <f t="shared" si="2"/>
        <v>0</v>
      </c>
      <c r="K16" s="47">
        <f t="shared" si="3"/>
        <v>0</v>
      </c>
    </row>
    <row r="17" spans="1:11" ht="15.95" customHeight="1" x14ac:dyDescent="0.4">
      <c r="A17" s="45" t="s">
        <v>65</v>
      </c>
      <c r="B17" s="46">
        <v>60</v>
      </c>
      <c r="C17" s="47">
        <v>100</v>
      </c>
      <c r="D17" s="48">
        <v>13813</v>
      </c>
      <c r="E17" s="49"/>
      <c r="F17" s="52"/>
      <c r="G17" s="47">
        <f t="shared" si="0"/>
        <v>0</v>
      </c>
      <c r="H17" s="52"/>
      <c r="I17" s="47">
        <f t="shared" si="1"/>
        <v>0</v>
      </c>
      <c r="J17" s="51">
        <f t="shared" si="2"/>
        <v>0</v>
      </c>
      <c r="K17" s="47">
        <f t="shared" si="3"/>
        <v>0</v>
      </c>
    </row>
    <row r="18" spans="1:11" ht="15.95" customHeight="1" x14ac:dyDescent="0.4">
      <c r="A18" s="45" t="s">
        <v>66</v>
      </c>
      <c r="B18" s="46">
        <v>60</v>
      </c>
      <c r="C18" s="47">
        <v>100</v>
      </c>
      <c r="D18" s="48">
        <v>15152</v>
      </c>
      <c r="E18" s="49"/>
      <c r="F18" s="52"/>
      <c r="G18" s="47">
        <f t="shared" si="0"/>
        <v>0</v>
      </c>
      <c r="H18" s="52"/>
      <c r="I18" s="47">
        <f t="shared" si="1"/>
        <v>0</v>
      </c>
      <c r="J18" s="51">
        <f t="shared" si="2"/>
        <v>0</v>
      </c>
      <c r="K18" s="47">
        <f t="shared" si="3"/>
        <v>0</v>
      </c>
    </row>
    <row r="19" spans="1:11" ht="15.95" customHeight="1" x14ac:dyDescent="0.4">
      <c r="A19" s="45" t="s">
        <v>67</v>
      </c>
      <c r="B19" s="46">
        <v>60</v>
      </c>
      <c r="C19" s="47">
        <v>100</v>
      </c>
      <c r="D19" s="48">
        <v>13289</v>
      </c>
      <c r="E19" s="49"/>
      <c r="F19" s="52"/>
      <c r="G19" s="47">
        <f t="shared" si="0"/>
        <v>0</v>
      </c>
      <c r="H19" s="52"/>
      <c r="I19" s="47">
        <f t="shared" si="1"/>
        <v>0</v>
      </c>
      <c r="J19" s="51">
        <f t="shared" si="2"/>
        <v>0</v>
      </c>
      <c r="K19" s="47">
        <f t="shared" si="3"/>
        <v>0</v>
      </c>
    </row>
    <row r="20" spans="1:11" ht="15.95" customHeight="1" x14ac:dyDescent="0.4">
      <c r="A20" s="45" t="s">
        <v>68</v>
      </c>
      <c r="B20" s="46">
        <v>60</v>
      </c>
      <c r="C20" s="47">
        <v>100</v>
      </c>
      <c r="D20" s="53"/>
      <c r="E20" s="54">
        <v>6792</v>
      </c>
      <c r="F20" s="52"/>
      <c r="G20" s="47">
        <f t="shared" si="0"/>
        <v>0</v>
      </c>
      <c r="H20" s="52"/>
      <c r="I20" s="47">
        <f t="shared" si="1"/>
        <v>0</v>
      </c>
      <c r="J20" s="51">
        <f t="shared" si="2"/>
        <v>0</v>
      </c>
      <c r="K20" s="47">
        <f t="shared" si="3"/>
        <v>0</v>
      </c>
    </row>
    <row r="21" spans="1:11" ht="15.95" customHeight="1" x14ac:dyDescent="0.4">
      <c r="A21" s="45" t="s">
        <v>69</v>
      </c>
      <c r="B21" s="46">
        <v>60</v>
      </c>
      <c r="C21" s="47">
        <v>100</v>
      </c>
      <c r="D21" s="53"/>
      <c r="E21" s="54">
        <v>5772</v>
      </c>
      <c r="F21" s="52"/>
      <c r="G21" s="47">
        <f t="shared" si="0"/>
        <v>0</v>
      </c>
      <c r="H21" s="52"/>
      <c r="I21" s="47">
        <f t="shared" si="1"/>
        <v>0</v>
      </c>
      <c r="J21" s="51">
        <f t="shared" si="2"/>
        <v>0</v>
      </c>
      <c r="K21" s="47">
        <f t="shared" si="3"/>
        <v>0</v>
      </c>
    </row>
    <row r="22" spans="1:11" ht="15.95" customHeight="1" x14ac:dyDescent="0.4">
      <c r="A22" s="45" t="s">
        <v>70</v>
      </c>
      <c r="B22" s="46">
        <v>60</v>
      </c>
      <c r="C22" s="47">
        <v>100</v>
      </c>
      <c r="D22" s="53"/>
      <c r="E22" s="54">
        <v>8555</v>
      </c>
      <c r="F22" s="52"/>
      <c r="G22" s="47">
        <f t="shared" si="0"/>
        <v>0</v>
      </c>
      <c r="H22" s="52"/>
      <c r="I22" s="47">
        <f t="shared" si="1"/>
        <v>0</v>
      </c>
      <c r="J22" s="51">
        <f t="shared" si="2"/>
        <v>0</v>
      </c>
      <c r="K22" s="47">
        <f t="shared" si="3"/>
        <v>0</v>
      </c>
    </row>
    <row r="23" spans="1:11" ht="15.95" customHeight="1" x14ac:dyDescent="0.4">
      <c r="A23" s="45" t="s">
        <v>71</v>
      </c>
      <c r="B23" s="46">
        <v>60</v>
      </c>
      <c r="C23" s="47">
        <v>100</v>
      </c>
      <c r="D23" s="53"/>
      <c r="E23" s="54">
        <v>9069</v>
      </c>
      <c r="F23" s="52"/>
      <c r="G23" s="47">
        <f t="shared" si="0"/>
        <v>0</v>
      </c>
      <c r="H23" s="52"/>
      <c r="I23" s="47">
        <f t="shared" si="1"/>
        <v>0</v>
      </c>
      <c r="J23" s="51">
        <f t="shared" si="2"/>
        <v>0</v>
      </c>
      <c r="K23" s="47">
        <f t="shared" si="3"/>
        <v>0</v>
      </c>
    </row>
    <row r="24" spans="1:11" ht="15.95" customHeight="1" x14ac:dyDescent="0.4">
      <c r="A24" s="45" t="s">
        <v>72</v>
      </c>
      <c r="B24" s="46">
        <v>60</v>
      </c>
      <c r="C24" s="47">
        <v>100</v>
      </c>
      <c r="D24" s="53"/>
      <c r="E24" s="54">
        <v>8784</v>
      </c>
      <c r="F24" s="52"/>
      <c r="G24" s="47">
        <f t="shared" si="0"/>
        <v>0</v>
      </c>
      <c r="H24" s="52"/>
      <c r="I24" s="47">
        <f t="shared" si="1"/>
        <v>0</v>
      </c>
      <c r="J24" s="51">
        <f t="shared" si="2"/>
        <v>0</v>
      </c>
      <c r="K24" s="47">
        <f t="shared" si="3"/>
        <v>0</v>
      </c>
    </row>
    <row r="25" spans="1:11" ht="15.95" customHeight="1" x14ac:dyDescent="0.4">
      <c r="A25" s="45" t="s">
        <v>73</v>
      </c>
      <c r="B25" s="46">
        <v>60</v>
      </c>
      <c r="C25" s="47">
        <v>100</v>
      </c>
      <c r="D25" s="53"/>
      <c r="E25" s="54">
        <v>8234</v>
      </c>
      <c r="F25" s="52"/>
      <c r="G25" s="47">
        <f t="shared" si="0"/>
        <v>0</v>
      </c>
      <c r="H25" s="52"/>
      <c r="I25" s="47">
        <f t="shared" si="1"/>
        <v>0</v>
      </c>
      <c r="J25" s="51">
        <f t="shared" si="2"/>
        <v>0</v>
      </c>
      <c r="K25" s="47">
        <f t="shared" si="3"/>
        <v>0</v>
      </c>
    </row>
    <row r="26" spans="1:11" ht="15.95" customHeight="1" x14ac:dyDescent="0.4">
      <c r="B26" s="55"/>
      <c r="C26" s="55" t="s">
        <v>41</v>
      </c>
      <c r="D26" s="47">
        <f>SUM(D14:D25)</f>
        <v>42254</v>
      </c>
      <c r="E26" s="47">
        <f>SUM(E14:E25)</f>
        <v>68288</v>
      </c>
      <c r="F26" s="47">
        <f>SUM(F14:F25)</f>
        <v>0</v>
      </c>
      <c r="G26" s="47">
        <f>SUM(G14:G25)</f>
        <v>0</v>
      </c>
      <c r="H26" s="52"/>
      <c r="I26" s="47">
        <f t="shared" ref="I26:K26" si="4">SUM(I14:I25)</f>
        <v>0</v>
      </c>
      <c r="J26" s="51">
        <f t="shared" si="4"/>
        <v>0</v>
      </c>
      <c r="K26" s="47">
        <f t="shared" si="4"/>
        <v>0</v>
      </c>
    </row>
    <row r="27" spans="1:11" ht="51.75" customHeight="1" thickBot="1" x14ac:dyDescent="0.45">
      <c r="B27" s="55"/>
      <c r="C27" s="55" t="s">
        <v>42</v>
      </c>
      <c r="D27" s="96">
        <f>SUM(D26:F26)</f>
        <v>110542</v>
      </c>
      <c r="E27" s="97"/>
      <c r="F27" s="98"/>
      <c r="G27" s="55"/>
      <c r="H27" s="55"/>
      <c r="I27" s="55"/>
      <c r="J27" s="55"/>
      <c r="K27" s="55"/>
    </row>
    <row r="28" spans="1:11" ht="32.25" customHeight="1" thickBot="1" x14ac:dyDescent="0.45">
      <c r="B28" s="55"/>
      <c r="C28" s="55"/>
      <c r="D28" s="55"/>
      <c r="E28" s="55"/>
      <c r="F28" s="55"/>
      <c r="G28" s="55"/>
      <c r="H28" s="102" t="s">
        <v>89</v>
      </c>
      <c r="I28" s="96"/>
      <c r="J28" s="100">
        <f>ROUNDDOWN(K26*100/110,0)</f>
        <v>0</v>
      </c>
      <c r="K28" s="101"/>
    </row>
    <row r="29" spans="1:11" ht="54.75" customHeight="1" x14ac:dyDescent="0.4">
      <c r="B29" s="55"/>
      <c r="C29" s="55"/>
      <c r="D29" s="55"/>
      <c r="E29" s="55"/>
      <c r="F29" s="55"/>
      <c r="G29" s="55"/>
      <c r="H29" s="91" t="s">
        <v>90</v>
      </c>
      <c r="I29" s="91"/>
      <c r="J29" s="91"/>
      <c r="K29" s="91"/>
    </row>
    <row r="30" spans="1:11" x14ac:dyDescent="0.4"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4"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 x14ac:dyDescent="0.4"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2:11" x14ac:dyDescent="0.4"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2:11" x14ac:dyDescent="0.4"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2:11" x14ac:dyDescent="0.4"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2:11" x14ac:dyDescent="0.4"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2:11" x14ac:dyDescent="0.4"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2:11" x14ac:dyDescent="0.4">
      <c r="B38" s="55"/>
      <c r="C38" s="55"/>
      <c r="D38" s="55"/>
      <c r="E38" s="55"/>
      <c r="F38" s="55"/>
      <c r="G38" s="55"/>
      <c r="H38" s="55"/>
      <c r="I38" s="55"/>
      <c r="J38" s="55"/>
      <c r="K38" s="55"/>
    </row>
  </sheetData>
  <protectedRanges>
    <protectedRange sqref="F6 F8:F9" name="範囲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&amp;R&amp;"BIZ UDゴシック,標準"&amp;14別紙2-6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38"/>
  <sheetViews>
    <sheetView view="pageBreakPreview" topLeftCell="A10" zoomScale="80" zoomScaleNormal="100" zoomScaleSheetLayoutView="80" workbookViewId="0">
      <selection activeCell="C28" sqref="C28"/>
    </sheetView>
  </sheetViews>
  <sheetFormatPr defaultColWidth="9" defaultRowHeight="1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89" t="s">
        <v>77</v>
      </c>
      <c r="B2" s="89"/>
      <c r="C2" s="89"/>
      <c r="D2" s="89"/>
      <c r="E2" s="89"/>
      <c r="F2" s="89"/>
      <c r="G2" s="32">
        <f>D27</f>
        <v>13654</v>
      </c>
      <c r="H2" s="1" t="s">
        <v>21</v>
      </c>
    </row>
    <row r="3" spans="1:11" ht="21" customHeight="1" x14ac:dyDescent="0.4">
      <c r="A3" s="18" t="s">
        <v>22</v>
      </c>
    </row>
    <row r="4" spans="1:11" ht="8.25" customHeight="1" x14ac:dyDescent="0.4"/>
    <row r="5" spans="1:11" ht="18" customHeight="1" thickBot="1" x14ac:dyDescent="0.45">
      <c r="C5" s="84" t="s">
        <v>3</v>
      </c>
      <c r="D5" s="84"/>
      <c r="E5" s="84"/>
      <c r="F5" s="78" t="s">
        <v>23</v>
      </c>
      <c r="G5" s="84"/>
    </row>
    <row r="6" spans="1:11" ht="18" customHeight="1" thickBot="1" x14ac:dyDescent="0.45">
      <c r="C6" s="84" t="s">
        <v>24</v>
      </c>
      <c r="D6" s="84" t="s">
        <v>25</v>
      </c>
      <c r="E6" s="87"/>
      <c r="F6" s="59"/>
      <c r="G6" s="34" t="s">
        <v>26</v>
      </c>
    </row>
    <row r="7" spans="1:11" ht="18" customHeight="1" thickBot="1" x14ac:dyDescent="0.45">
      <c r="C7" s="84"/>
      <c r="D7" s="84"/>
      <c r="E7" s="84"/>
      <c r="F7" s="60"/>
      <c r="G7" s="17" t="s">
        <v>26</v>
      </c>
    </row>
    <row r="8" spans="1:11" ht="18" customHeight="1" thickBot="1" x14ac:dyDescent="0.45">
      <c r="C8" s="84" t="s">
        <v>27</v>
      </c>
      <c r="D8" s="92" t="s">
        <v>28</v>
      </c>
      <c r="E8" s="93"/>
      <c r="F8" s="61"/>
      <c r="G8" s="37" t="s">
        <v>29</v>
      </c>
    </row>
    <row r="9" spans="1:11" ht="18" customHeight="1" thickBot="1" x14ac:dyDescent="0.45">
      <c r="C9" s="84"/>
      <c r="D9" s="94" t="s">
        <v>30</v>
      </c>
      <c r="E9" s="95"/>
      <c r="F9" s="62"/>
      <c r="G9" s="39" t="s">
        <v>29</v>
      </c>
    </row>
    <row r="10" spans="1:11" ht="18" customHeight="1" x14ac:dyDescent="0.4">
      <c r="C10" s="84"/>
      <c r="D10" s="84"/>
      <c r="E10" s="84"/>
      <c r="F10" s="40"/>
      <c r="G10" s="17" t="s">
        <v>29</v>
      </c>
    </row>
    <row r="12" spans="1:11" x14ac:dyDescent="0.4">
      <c r="A12" s="41"/>
      <c r="B12" s="42" t="s">
        <v>31</v>
      </c>
      <c r="C12" s="42" t="s">
        <v>32</v>
      </c>
      <c r="D12" s="42" t="s">
        <v>28</v>
      </c>
      <c r="E12" s="42" t="s">
        <v>30</v>
      </c>
      <c r="F12" s="41"/>
      <c r="G12" s="88" t="s">
        <v>33</v>
      </c>
      <c r="H12" s="84"/>
      <c r="I12" s="84" t="s">
        <v>34</v>
      </c>
      <c r="J12" s="84" t="s">
        <v>35</v>
      </c>
      <c r="K12" s="84" t="s">
        <v>36</v>
      </c>
    </row>
    <row r="13" spans="1:11" x14ac:dyDescent="0.4">
      <c r="A13" s="8"/>
      <c r="B13" s="43" t="s">
        <v>37</v>
      </c>
      <c r="C13" s="43" t="s">
        <v>38</v>
      </c>
      <c r="D13" s="43" t="s">
        <v>39</v>
      </c>
      <c r="E13" s="43" t="s">
        <v>39</v>
      </c>
      <c r="F13" s="8"/>
      <c r="G13" s="44" t="s">
        <v>40</v>
      </c>
      <c r="H13" s="5"/>
      <c r="I13" s="84"/>
      <c r="J13" s="84"/>
      <c r="K13" s="84"/>
    </row>
    <row r="14" spans="1:11" ht="15.95" customHeight="1" x14ac:dyDescent="0.4">
      <c r="A14" s="45" t="s">
        <v>43</v>
      </c>
      <c r="B14" s="46">
        <v>34</v>
      </c>
      <c r="C14" s="46">
        <v>100</v>
      </c>
      <c r="D14" s="53"/>
      <c r="E14" s="54">
        <v>735</v>
      </c>
      <c r="F14" s="50"/>
      <c r="G14" s="47">
        <f>ROUNDDOWN($F$6*B14*(1.85-C14/100),2)</f>
        <v>0</v>
      </c>
      <c r="H14" s="52"/>
      <c r="I14" s="47">
        <f>G14+H14</f>
        <v>0</v>
      </c>
      <c r="J14" s="51">
        <f>ROUNDDOWN(D14*$F$8+E14*$F$9+F14*$F$10,2)</f>
        <v>0</v>
      </c>
      <c r="K14" s="47">
        <f>ROUNDDOWN(I14+J14,0)</f>
        <v>0</v>
      </c>
    </row>
    <row r="15" spans="1:11" ht="15.95" customHeight="1" x14ac:dyDescent="0.4">
      <c r="A15" s="45" t="s">
        <v>44</v>
      </c>
      <c r="B15" s="46">
        <v>34</v>
      </c>
      <c r="C15" s="47">
        <v>100</v>
      </c>
      <c r="D15" s="53"/>
      <c r="E15" s="54">
        <v>756</v>
      </c>
      <c r="F15" s="52"/>
      <c r="G15" s="47">
        <f>ROUNDDOWN($F$6*B15*(1.85-C15/100),2)</f>
        <v>0</v>
      </c>
      <c r="H15" s="52"/>
      <c r="I15" s="47">
        <f t="shared" ref="I15:I25" si="0">G15+H15</f>
        <v>0</v>
      </c>
      <c r="J15" s="51">
        <f t="shared" ref="J15:J25" si="1">ROUNDDOWN(D15*$F$8+E15*$F$9+F15*$F$10,2)</f>
        <v>0</v>
      </c>
      <c r="K15" s="47">
        <f t="shared" ref="K15:K25" si="2">ROUNDDOWN(I15+J15,0)</f>
        <v>0</v>
      </c>
    </row>
    <row r="16" spans="1:11" ht="15.95" customHeight="1" x14ac:dyDescent="0.4">
      <c r="A16" s="45" t="s">
        <v>45</v>
      </c>
      <c r="B16" s="46">
        <v>34</v>
      </c>
      <c r="C16" s="47">
        <v>100</v>
      </c>
      <c r="D16" s="53"/>
      <c r="E16" s="54">
        <v>869</v>
      </c>
      <c r="F16" s="52"/>
      <c r="G16" s="47">
        <f t="shared" ref="G16:G25" si="3">ROUNDDOWN($F$6*B16*(1.85-C16/100),2)</f>
        <v>0</v>
      </c>
      <c r="H16" s="52"/>
      <c r="I16" s="47">
        <f t="shared" si="0"/>
        <v>0</v>
      </c>
      <c r="J16" s="51">
        <f t="shared" si="1"/>
        <v>0</v>
      </c>
      <c r="K16" s="47">
        <f t="shared" si="2"/>
        <v>0</v>
      </c>
    </row>
    <row r="17" spans="1:11" ht="15.95" customHeight="1" x14ac:dyDescent="0.4">
      <c r="A17" s="45" t="s">
        <v>65</v>
      </c>
      <c r="B17" s="46">
        <v>34</v>
      </c>
      <c r="C17" s="47">
        <v>100</v>
      </c>
      <c r="D17" s="48">
        <v>1119</v>
      </c>
      <c r="E17" s="49"/>
      <c r="F17" s="52"/>
      <c r="G17" s="47">
        <f t="shared" si="3"/>
        <v>0</v>
      </c>
      <c r="H17" s="52"/>
      <c r="I17" s="47">
        <f t="shared" si="0"/>
        <v>0</v>
      </c>
      <c r="J17" s="51">
        <f t="shared" si="1"/>
        <v>0</v>
      </c>
      <c r="K17" s="47">
        <f t="shared" si="2"/>
        <v>0</v>
      </c>
    </row>
    <row r="18" spans="1:11" ht="15.95" customHeight="1" x14ac:dyDescent="0.4">
      <c r="A18" s="45" t="s">
        <v>66</v>
      </c>
      <c r="B18" s="46">
        <v>34</v>
      </c>
      <c r="C18" s="47">
        <v>100</v>
      </c>
      <c r="D18" s="48">
        <v>1259</v>
      </c>
      <c r="E18" s="49"/>
      <c r="F18" s="52"/>
      <c r="G18" s="47">
        <f t="shared" si="3"/>
        <v>0</v>
      </c>
      <c r="H18" s="52"/>
      <c r="I18" s="47">
        <f t="shared" si="0"/>
        <v>0</v>
      </c>
      <c r="J18" s="51">
        <f t="shared" si="1"/>
        <v>0</v>
      </c>
      <c r="K18" s="47">
        <f t="shared" si="2"/>
        <v>0</v>
      </c>
    </row>
    <row r="19" spans="1:11" ht="15.95" customHeight="1" x14ac:dyDescent="0.4">
      <c r="A19" s="45" t="s">
        <v>67</v>
      </c>
      <c r="B19" s="46">
        <v>34</v>
      </c>
      <c r="C19" s="47">
        <v>100</v>
      </c>
      <c r="D19" s="48">
        <v>1181</v>
      </c>
      <c r="E19" s="49"/>
      <c r="F19" s="52"/>
      <c r="G19" s="47">
        <f t="shared" si="3"/>
        <v>0</v>
      </c>
      <c r="H19" s="52"/>
      <c r="I19" s="47">
        <f t="shared" si="0"/>
        <v>0</v>
      </c>
      <c r="J19" s="51">
        <f t="shared" si="1"/>
        <v>0</v>
      </c>
      <c r="K19" s="47">
        <f t="shared" si="2"/>
        <v>0</v>
      </c>
    </row>
    <row r="20" spans="1:11" ht="15.95" customHeight="1" x14ac:dyDescent="0.4">
      <c r="A20" s="45" t="s">
        <v>68</v>
      </c>
      <c r="B20" s="46">
        <v>34</v>
      </c>
      <c r="C20" s="47">
        <v>100</v>
      </c>
      <c r="D20" s="53"/>
      <c r="E20" s="54">
        <v>808</v>
      </c>
      <c r="F20" s="52"/>
      <c r="G20" s="47">
        <f t="shared" si="3"/>
        <v>0</v>
      </c>
      <c r="H20" s="52"/>
      <c r="I20" s="47">
        <f t="shared" si="0"/>
        <v>0</v>
      </c>
      <c r="J20" s="51">
        <f t="shared" si="1"/>
        <v>0</v>
      </c>
      <c r="K20" s="47">
        <f t="shared" si="2"/>
        <v>0</v>
      </c>
    </row>
    <row r="21" spans="1:11" ht="15.95" customHeight="1" x14ac:dyDescent="0.4">
      <c r="A21" s="45" t="s">
        <v>69</v>
      </c>
      <c r="B21" s="46">
        <v>34</v>
      </c>
      <c r="C21" s="47">
        <v>100</v>
      </c>
      <c r="D21" s="53"/>
      <c r="E21" s="54">
        <v>735</v>
      </c>
      <c r="F21" s="52"/>
      <c r="G21" s="47">
        <f t="shared" si="3"/>
        <v>0</v>
      </c>
      <c r="H21" s="52"/>
      <c r="I21" s="47">
        <f t="shared" si="0"/>
        <v>0</v>
      </c>
      <c r="J21" s="51">
        <f t="shared" si="1"/>
        <v>0</v>
      </c>
      <c r="K21" s="47">
        <f t="shared" si="2"/>
        <v>0</v>
      </c>
    </row>
    <row r="22" spans="1:11" ht="15.95" customHeight="1" x14ac:dyDescent="0.4">
      <c r="A22" s="45" t="s">
        <v>70</v>
      </c>
      <c r="B22" s="46">
        <v>34</v>
      </c>
      <c r="C22" s="47">
        <v>100</v>
      </c>
      <c r="D22" s="53"/>
      <c r="E22" s="54">
        <v>1220</v>
      </c>
      <c r="F22" s="52"/>
      <c r="G22" s="47">
        <f t="shared" si="3"/>
        <v>0</v>
      </c>
      <c r="H22" s="52"/>
      <c r="I22" s="47">
        <f t="shared" si="0"/>
        <v>0</v>
      </c>
      <c r="J22" s="51">
        <f t="shared" si="1"/>
        <v>0</v>
      </c>
      <c r="K22" s="47">
        <f t="shared" si="2"/>
        <v>0</v>
      </c>
    </row>
    <row r="23" spans="1:11" ht="15.95" customHeight="1" x14ac:dyDescent="0.4">
      <c r="A23" s="45" t="s">
        <v>71</v>
      </c>
      <c r="B23" s="46">
        <v>34</v>
      </c>
      <c r="C23" s="47">
        <v>100</v>
      </c>
      <c r="D23" s="53"/>
      <c r="E23" s="54">
        <v>1870</v>
      </c>
      <c r="F23" s="52"/>
      <c r="G23" s="47">
        <f t="shared" si="3"/>
        <v>0</v>
      </c>
      <c r="H23" s="52"/>
      <c r="I23" s="47">
        <f t="shared" si="0"/>
        <v>0</v>
      </c>
      <c r="J23" s="51">
        <f t="shared" si="1"/>
        <v>0</v>
      </c>
      <c r="K23" s="47">
        <f t="shared" si="2"/>
        <v>0</v>
      </c>
    </row>
    <row r="24" spans="1:11" ht="15.95" customHeight="1" x14ac:dyDescent="0.4">
      <c r="A24" s="45" t="s">
        <v>72</v>
      </c>
      <c r="B24" s="46">
        <v>34</v>
      </c>
      <c r="C24" s="47">
        <v>100</v>
      </c>
      <c r="D24" s="53"/>
      <c r="E24" s="54">
        <v>1794</v>
      </c>
      <c r="F24" s="52"/>
      <c r="G24" s="47">
        <f t="shared" si="3"/>
        <v>0</v>
      </c>
      <c r="H24" s="52"/>
      <c r="I24" s="47">
        <f t="shared" si="0"/>
        <v>0</v>
      </c>
      <c r="J24" s="51">
        <f t="shared" si="1"/>
        <v>0</v>
      </c>
      <c r="K24" s="47">
        <f t="shared" si="2"/>
        <v>0</v>
      </c>
    </row>
    <row r="25" spans="1:11" ht="15.95" customHeight="1" x14ac:dyDescent="0.4">
      <c r="A25" s="45" t="s">
        <v>73</v>
      </c>
      <c r="B25" s="46">
        <v>34</v>
      </c>
      <c r="C25" s="47">
        <v>100</v>
      </c>
      <c r="D25" s="53"/>
      <c r="E25" s="54">
        <v>1308</v>
      </c>
      <c r="F25" s="52"/>
      <c r="G25" s="47">
        <f t="shared" si="3"/>
        <v>0</v>
      </c>
      <c r="H25" s="52"/>
      <c r="I25" s="47">
        <f t="shared" si="0"/>
        <v>0</v>
      </c>
      <c r="J25" s="51">
        <f t="shared" si="1"/>
        <v>0</v>
      </c>
      <c r="K25" s="47">
        <f t="shared" si="2"/>
        <v>0</v>
      </c>
    </row>
    <row r="26" spans="1:11" ht="15.95" customHeight="1" x14ac:dyDescent="0.4">
      <c r="B26" s="55"/>
      <c r="C26" s="55" t="s">
        <v>41</v>
      </c>
      <c r="D26" s="47">
        <f>SUM(D14:D25)</f>
        <v>3559</v>
      </c>
      <c r="E26" s="47">
        <f>SUM(E14:E25)</f>
        <v>10095</v>
      </c>
      <c r="F26" s="47">
        <f>SUM(F14:F25)</f>
        <v>0</v>
      </c>
      <c r="G26" s="47">
        <f>SUM(G14:G25)</f>
        <v>0</v>
      </c>
      <c r="H26" s="52"/>
      <c r="I26" s="47">
        <f t="shared" ref="I26:K26" si="4">SUM(I14:I25)</f>
        <v>0</v>
      </c>
      <c r="J26" s="51">
        <f t="shared" si="4"/>
        <v>0</v>
      </c>
      <c r="K26" s="47">
        <f t="shared" si="4"/>
        <v>0</v>
      </c>
    </row>
    <row r="27" spans="1:11" ht="51.75" customHeight="1" thickBot="1" x14ac:dyDescent="0.45">
      <c r="B27" s="55"/>
      <c r="C27" s="55" t="s">
        <v>42</v>
      </c>
      <c r="D27" s="96">
        <f>SUM(D26:F26)</f>
        <v>13654</v>
      </c>
      <c r="E27" s="97"/>
      <c r="F27" s="98"/>
      <c r="G27" s="55"/>
      <c r="H27" s="55"/>
      <c r="I27" s="55"/>
      <c r="J27" s="55"/>
      <c r="K27" s="55"/>
    </row>
    <row r="28" spans="1:11" ht="32.25" customHeight="1" thickBot="1" x14ac:dyDescent="0.45">
      <c r="B28" s="55"/>
      <c r="C28" s="55"/>
      <c r="D28" s="55"/>
      <c r="E28" s="55"/>
      <c r="F28" s="55"/>
      <c r="G28" s="55"/>
      <c r="H28" s="102" t="s">
        <v>91</v>
      </c>
      <c r="I28" s="96"/>
      <c r="J28" s="100">
        <f>ROUNDDOWN(K26*100/110,0)</f>
        <v>0</v>
      </c>
      <c r="K28" s="101"/>
    </row>
    <row r="29" spans="1:11" ht="54.75" customHeight="1" x14ac:dyDescent="0.4">
      <c r="B29" s="55"/>
      <c r="C29" s="55"/>
      <c r="D29" s="55"/>
      <c r="E29" s="55"/>
      <c r="F29" s="55"/>
      <c r="G29" s="55"/>
      <c r="H29" s="91" t="s">
        <v>92</v>
      </c>
      <c r="I29" s="91"/>
      <c r="J29" s="91"/>
      <c r="K29" s="91"/>
    </row>
    <row r="30" spans="1:11" x14ac:dyDescent="0.4"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4"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 x14ac:dyDescent="0.4"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2:11" x14ac:dyDescent="0.4"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2:11" x14ac:dyDescent="0.4"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2:11" x14ac:dyDescent="0.4"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2:11" x14ac:dyDescent="0.4"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2:11" x14ac:dyDescent="0.4"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2:11" x14ac:dyDescent="0.4">
      <c r="B38" s="55"/>
      <c r="C38" s="55"/>
      <c r="D38" s="55"/>
      <c r="E38" s="55"/>
      <c r="F38" s="55"/>
      <c r="G38" s="55"/>
      <c r="H38" s="55"/>
      <c r="I38" s="55"/>
      <c r="J38" s="55"/>
      <c r="K38" s="55"/>
    </row>
  </sheetData>
  <protectedRanges>
    <protectedRange sqref="F6 F8:F9" name="範囲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&amp;R&amp;"BIZ UDゴシック,標準"&amp;14別紙2-7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K38"/>
  <sheetViews>
    <sheetView view="pageBreakPreview" topLeftCell="A10" zoomScale="80" zoomScaleNormal="100" zoomScaleSheetLayoutView="80" workbookViewId="0">
      <selection activeCell="C28" sqref="C28"/>
    </sheetView>
  </sheetViews>
  <sheetFormatPr defaultColWidth="9" defaultRowHeight="1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89" t="s">
        <v>78</v>
      </c>
      <c r="B2" s="89"/>
      <c r="C2" s="89"/>
      <c r="D2" s="89"/>
      <c r="E2" s="89"/>
      <c r="F2" s="89"/>
      <c r="G2" s="32">
        <f>D27</f>
        <v>26952</v>
      </c>
      <c r="H2" s="1" t="s">
        <v>21</v>
      </c>
    </row>
    <row r="3" spans="1:11" ht="21" customHeight="1" x14ac:dyDescent="0.4">
      <c r="A3" s="18" t="s">
        <v>22</v>
      </c>
    </row>
    <row r="4" spans="1:11" ht="8.25" customHeight="1" x14ac:dyDescent="0.4"/>
    <row r="5" spans="1:11" ht="18" customHeight="1" thickBot="1" x14ac:dyDescent="0.45">
      <c r="C5" s="84" t="s">
        <v>3</v>
      </c>
      <c r="D5" s="84"/>
      <c r="E5" s="84"/>
      <c r="F5" s="78" t="s">
        <v>23</v>
      </c>
      <c r="G5" s="84"/>
    </row>
    <row r="6" spans="1:11" ht="18" customHeight="1" thickBot="1" x14ac:dyDescent="0.45">
      <c r="C6" s="84" t="s">
        <v>24</v>
      </c>
      <c r="D6" s="84" t="s">
        <v>25</v>
      </c>
      <c r="E6" s="87"/>
      <c r="F6" s="59"/>
      <c r="G6" s="34" t="s">
        <v>26</v>
      </c>
    </row>
    <row r="7" spans="1:11" ht="18" customHeight="1" thickBot="1" x14ac:dyDescent="0.45">
      <c r="C7" s="84"/>
      <c r="D7" s="84"/>
      <c r="E7" s="84"/>
      <c r="F7" s="60"/>
      <c r="G7" s="17" t="s">
        <v>26</v>
      </c>
    </row>
    <row r="8" spans="1:11" ht="18" customHeight="1" thickBot="1" x14ac:dyDescent="0.45">
      <c r="C8" s="84" t="s">
        <v>27</v>
      </c>
      <c r="D8" s="92" t="s">
        <v>28</v>
      </c>
      <c r="E8" s="93"/>
      <c r="F8" s="61"/>
      <c r="G8" s="37" t="s">
        <v>29</v>
      </c>
    </row>
    <row r="9" spans="1:11" ht="18" customHeight="1" thickBot="1" x14ac:dyDescent="0.45">
      <c r="C9" s="84"/>
      <c r="D9" s="94" t="s">
        <v>30</v>
      </c>
      <c r="E9" s="95"/>
      <c r="F9" s="62"/>
      <c r="G9" s="39" t="s">
        <v>29</v>
      </c>
    </row>
    <row r="10" spans="1:11" ht="18" customHeight="1" x14ac:dyDescent="0.4">
      <c r="C10" s="84"/>
      <c r="D10" s="84"/>
      <c r="E10" s="84"/>
      <c r="F10" s="40"/>
      <c r="G10" s="17" t="s">
        <v>29</v>
      </c>
    </row>
    <row r="12" spans="1:11" x14ac:dyDescent="0.4">
      <c r="A12" s="41"/>
      <c r="B12" s="42" t="s">
        <v>31</v>
      </c>
      <c r="C12" s="42" t="s">
        <v>32</v>
      </c>
      <c r="D12" s="42" t="s">
        <v>28</v>
      </c>
      <c r="E12" s="42" t="s">
        <v>30</v>
      </c>
      <c r="F12" s="41"/>
      <c r="G12" s="88" t="s">
        <v>33</v>
      </c>
      <c r="H12" s="84"/>
      <c r="I12" s="84" t="s">
        <v>34</v>
      </c>
      <c r="J12" s="84" t="s">
        <v>35</v>
      </c>
      <c r="K12" s="84" t="s">
        <v>36</v>
      </c>
    </row>
    <row r="13" spans="1:11" x14ac:dyDescent="0.4">
      <c r="A13" s="8"/>
      <c r="B13" s="43" t="s">
        <v>37</v>
      </c>
      <c r="C13" s="43" t="s">
        <v>38</v>
      </c>
      <c r="D13" s="43" t="s">
        <v>39</v>
      </c>
      <c r="E13" s="43" t="s">
        <v>39</v>
      </c>
      <c r="F13" s="8"/>
      <c r="G13" s="44" t="s">
        <v>40</v>
      </c>
      <c r="H13" s="5"/>
      <c r="I13" s="84"/>
      <c r="J13" s="84"/>
      <c r="K13" s="84"/>
    </row>
    <row r="14" spans="1:11" ht="15.95" customHeight="1" x14ac:dyDescent="0.4">
      <c r="A14" s="45" t="s">
        <v>43</v>
      </c>
      <c r="B14" s="46">
        <v>53</v>
      </c>
      <c r="C14" s="46">
        <v>100</v>
      </c>
      <c r="D14" s="53"/>
      <c r="E14" s="54">
        <v>1386</v>
      </c>
      <c r="F14" s="50"/>
      <c r="G14" s="47">
        <f>ROUNDDOWN($F$6*B14*(1.85-C14/100),2)</f>
        <v>0</v>
      </c>
      <c r="H14" s="52"/>
      <c r="I14" s="47">
        <f>G14+H14</f>
        <v>0</v>
      </c>
      <c r="J14" s="51">
        <f>ROUNDDOWN(D14*$F$8+E14*$F$9+F14*$F$10,2)</f>
        <v>0</v>
      </c>
      <c r="K14" s="47">
        <f>ROUNDDOWN(I14+J14,0)</f>
        <v>0</v>
      </c>
    </row>
    <row r="15" spans="1:11" ht="15.95" customHeight="1" x14ac:dyDescent="0.4">
      <c r="A15" s="45" t="s">
        <v>44</v>
      </c>
      <c r="B15" s="46">
        <v>53</v>
      </c>
      <c r="C15" s="47">
        <v>100</v>
      </c>
      <c r="D15" s="53"/>
      <c r="E15" s="54">
        <v>1328</v>
      </c>
      <c r="F15" s="52"/>
      <c r="G15" s="47">
        <f t="shared" ref="G15:G25" si="0">ROUNDDOWN($F$6*B15*(1.85-C15/100),2)</f>
        <v>0</v>
      </c>
      <c r="H15" s="52"/>
      <c r="I15" s="47">
        <f t="shared" ref="I15:I25" si="1">G15+H15</f>
        <v>0</v>
      </c>
      <c r="J15" s="51">
        <f t="shared" ref="J15:J25" si="2">ROUNDDOWN(D15*$F$8+E15*$F$9+F15*$F$10,2)</f>
        <v>0</v>
      </c>
      <c r="K15" s="47">
        <f t="shared" ref="K15:K25" si="3">ROUNDDOWN(I15+J15,0)</f>
        <v>0</v>
      </c>
    </row>
    <row r="16" spans="1:11" ht="15.95" customHeight="1" x14ac:dyDescent="0.4">
      <c r="A16" s="45" t="s">
        <v>45</v>
      </c>
      <c r="B16" s="46">
        <v>53</v>
      </c>
      <c r="C16" s="47">
        <v>100</v>
      </c>
      <c r="D16" s="53"/>
      <c r="E16" s="54">
        <v>1698</v>
      </c>
      <c r="F16" s="52"/>
      <c r="G16" s="47">
        <f t="shared" si="0"/>
        <v>0</v>
      </c>
      <c r="H16" s="52"/>
      <c r="I16" s="47">
        <f t="shared" si="1"/>
        <v>0</v>
      </c>
      <c r="J16" s="51">
        <f t="shared" si="2"/>
        <v>0</v>
      </c>
      <c r="K16" s="47">
        <f t="shared" si="3"/>
        <v>0</v>
      </c>
    </row>
    <row r="17" spans="1:11" ht="15.95" customHeight="1" x14ac:dyDescent="0.4">
      <c r="A17" s="45" t="s">
        <v>65</v>
      </c>
      <c r="B17" s="46">
        <v>53</v>
      </c>
      <c r="C17" s="47">
        <v>100</v>
      </c>
      <c r="D17" s="48">
        <v>2696</v>
      </c>
      <c r="E17" s="49"/>
      <c r="F17" s="52"/>
      <c r="G17" s="47">
        <f t="shared" si="0"/>
        <v>0</v>
      </c>
      <c r="H17" s="52"/>
      <c r="I17" s="47">
        <f t="shared" si="1"/>
        <v>0</v>
      </c>
      <c r="J17" s="51">
        <f t="shared" si="2"/>
        <v>0</v>
      </c>
      <c r="K17" s="47">
        <f t="shared" si="3"/>
        <v>0</v>
      </c>
    </row>
    <row r="18" spans="1:11" ht="15.95" customHeight="1" x14ac:dyDescent="0.4">
      <c r="A18" s="45" t="s">
        <v>66</v>
      </c>
      <c r="B18" s="46">
        <v>53</v>
      </c>
      <c r="C18" s="47">
        <v>100</v>
      </c>
      <c r="D18" s="48">
        <v>3856</v>
      </c>
      <c r="E18" s="49"/>
      <c r="F18" s="52"/>
      <c r="G18" s="47">
        <f t="shared" si="0"/>
        <v>0</v>
      </c>
      <c r="H18" s="52"/>
      <c r="I18" s="47">
        <f t="shared" si="1"/>
        <v>0</v>
      </c>
      <c r="J18" s="51">
        <f t="shared" si="2"/>
        <v>0</v>
      </c>
      <c r="K18" s="47">
        <f t="shared" si="3"/>
        <v>0</v>
      </c>
    </row>
    <row r="19" spans="1:11" ht="15.95" customHeight="1" x14ac:dyDescent="0.4">
      <c r="A19" s="45" t="s">
        <v>67</v>
      </c>
      <c r="B19" s="46">
        <v>53</v>
      </c>
      <c r="C19" s="47">
        <v>100</v>
      </c>
      <c r="D19" s="48">
        <v>2986</v>
      </c>
      <c r="E19" s="49"/>
      <c r="F19" s="52"/>
      <c r="G19" s="47">
        <f t="shared" si="0"/>
        <v>0</v>
      </c>
      <c r="H19" s="52"/>
      <c r="I19" s="47">
        <f t="shared" si="1"/>
        <v>0</v>
      </c>
      <c r="J19" s="51">
        <f t="shared" si="2"/>
        <v>0</v>
      </c>
      <c r="K19" s="47">
        <f t="shared" si="3"/>
        <v>0</v>
      </c>
    </row>
    <row r="20" spans="1:11" ht="15.95" customHeight="1" x14ac:dyDescent="0.4">
      <c r="A20" s="45" t="s">
        <v>68</v>
      </c>
      <c r="B20" s="46">
        <v>53</v>
      </c>
      <c r="C20" s="47">
        <v>100</v>
      </c>
      <c r="D20" s="53"/>
      <c r="E20" s="54">
        <v>1570</v>
      </c>
      <c r="F20" s="52"/>
      <c r="G20" s="47">
        <f t="shared" si="0"/>
        <v>0</v>
      </c>
      <c r="H20" s="52"/>
      <c r="I20" s="47">
        <f t="shared" si="1"/>
        <v>0</v>
      </c>
      <c r="J20" s="51">
        <f t="shared" si="2"/>
        <v>0</v>
      </c>
      <c r="K20" s="47">
        <f t="shared" si="3"/>
        <v>0</v>
      </c>
    </row>
    <row r="21" spans="1:11" ht="15.95" customHeight="1" x14ac:dyDescent="0.4">
      <c r="A21" s="45" t="s">
        <v>69</v>
      </c>
      <c r="B21" s="46">
        <v>53</v>
      </c>
      <c r="C21" s="47">
        <v>100</v>
      </c>
      <c r="D21" s="53"/>
      <c r="E21" s="54">
        <v>1471</v>
      </c>
      <c r="F21" s="52"/>
      <c r="G21" s="47">
        <f t="shared" si="0"/>
        <v>0</v>
      </c>
      <c r="H21" s="52"/>
      <c r="I21" s="47">
        <f t="shared" si="1"/>
        <v>0</v>
      </c>
      <c r="J21" s="51">
        <f t="shared" si="2"/>
        <v>0</v>
      </c>
      <c r="K21" s="47">
        <f t="shared" si="3"/>
        <v>0</v>
      </c>
    </row>
    <row r="22" spans="1:11" ht="15.95" customHeight="1" x14ac:dyDescent="0.4">
      <c r="A22" s="45" t="s">
        <v>70</v>
      </c>
      <c r="B22" s="46">
        <v>53</v>
      </c>
      <c r="C22" s="47">
        <v>100</v>
      </c>
      <c r="D22" s="53"/>
      <c r="E22" s="54">
        <v>2400</v>
      </c>
      <c r="F22" s="52"/>
      <c r="G22" s="47">
        <f t="shared" si="0"/>
        <v>0</v>
      </c>
      <c r="H22" s="52"/>
      <c r="I22" s="47">
        <f t="shared" si="1"/>
        <v>0</v>
      </c>
      <c r="J22" s="51">
        <f t="shared" si="2"/>
        <v>0</v>
      </c>
      <c r="K22" s="47">
        <f t="shared" si="3"/>
        <v>0</v>
      </c>
    </row>
    <row r="23" spans="1:11" ht="15.95" customHeight="1" x14ac:dyDescent="0.4">
      <c r="A23" s="45" t="s">
        <v>71</v>
      </c>
      <c r="B23" s="46">
        <v>53</v>
      </c>
      <c r="C23" s="47">
        <v>100</v>
      </c>
      <c r="D23" s="53"/>
      <c r="E23" s="54">
        <v>2661</v>
      </c>
      <c r="F23" s="52"/>
      <c r="G23" s="47">
        <f t="shared" si="0"/>
        <v>0</v>
      </c>
      <c r="H23" s="52"/>
      <c r="I23" s="47">
        <f t="shared" si="1"/>
        <v>0</v>
      </c>
      <c r="J23" s="51">
        <f t="shared" si="2"/>
        <v>0</v>
      </c>
      <c r="K23" s="47">
        <f t="shared" si="3"/>
        <v>0</v>
      </c>
    </row>
    <row r="24" spans="1:11" ht="15.95" customHeight="1" x14ac:dyDescent="0.4">
      <c r="A24" s="45" t="s">
        <v>72</v>
      </c>
      <c r="B24" s="46">
        <v>53</v>
      </c>
      <c r="C24" s="47">
        <v>100</v>
      </c>
      <c r="D24" s="53"/>
      <c r="E24" s="54">
        <v>2337</v>
      </c>
      <c r="F24" s="52"/>
      <c r="G24" s="47">
        <f t="shared" si="0"/>
        <v>0</v>
      </c>
      <c r="H24" s="52"/>
      <c r="I24" s="47">
        <f t="shared" si="1"/>
        <v>0</v>
      </c>
      <c r="J24" s="51">
        <f t="shared" si="2"/>
        <v>0</v>
      </c>
      <c r="K24" s="47">
        <f t="shared" si="3"/>
        <v>0</v>
      </c>
    </row>
    <row r="25" spans="1:11" ht="15.95" customHeight="1" x14ac:dyDescent="0.4">
      <c r="A25" s="45" t="s">
        <v>73</v>
      </c>
      <c r="B25" s="46">
        <v>53</v>
      </c>
      <c r="C25" s="47">
        <v>100</v>
      </c>
      <c r="D25" s="53"/>
      <c r="E25" s="54">
        <v>2563</v>
      </c>
      <c r="F25" s="52"/>
      <c r="G25" s="47">
        <f t="shared" si="0"/>
        <v>0</v>
      </c>
      <c r="H25" s="52"/>
      <c r="I25" s="47">
        <f t="shared" si="1"/>
        <v>0</v>
      </c>
      <c r="J25" s="51">
        <f t="shared" si="2"/>
        <v>0</v>
      </c>
      <c r="K25" s="47">
        <f t="shared" si="3"/>
        <v>0</v>
      </c>
    </row>
    <row r="26" spans="1:11" ht="15.95" customHeight="1" x14ac:dyDescent="0.4">
      <c r="B26" s="55"/>
      <c r="C26" s="55" t="s">
        <v>41</v>
      </c>
      <c r="D26" s="47">
        <f>SUM(D14:D25)</f>
        <v>9538</v>
      </c>
      <c r="E26" s="47">
        <f>SUM(E14:E25)</f>
        <v>17414</v>
      </c>
      <c r="F26" s="47">
        <f>SUM(F14:F25)</f>
        <v>0</v>
      </c>
      <c r="G26" s="47">
        <f>SUM(G14:G25)</f>
        <v>0</v>
      </c>
      <c r="H26" s="52"/>
      <c r="I26" s="47">
        <f t="shared" ref="I26:K26" si="4">SUM(I14:I25)</f>
        <v>0</v>
      </c>
      <c r="J26" s="51">
        <f t="shared" si="4"/>
        <v>0</v>
      </c>
      <c r="K26" s="47">
        <f t="shared" si="4"/>
        <v>0</v>
      </c>
    </row>
    <row r="27" spans="1:11" ht="51.75" customHeight="1" thickBot="1" x14ac:dyDescent="0.45">
      <c r="B27" s="55"/>
      <c r="C27" s="55" t="s">
        <v>42</v>
      </c>
      <c r="D27" s="96">
        <f>SUM(D26:F26)</f>
        <v>26952</v>
      </c>
      <c r="E27" s="97"/>
      <c r="F27" s="98"/>
      <c r="G27" s="55"/>
      <c r="H27" s="55"/>
      <c r="I27" s="55"/>
      <c r="J27" s="55"/>
      <c r="K27" s="55"/>
    </row>
    <row r="28" spans="1:11" ht="32.25" customHeight="1" thickBot="1" x14ac:dyDescent="0.45">
      <c r="B28" s="55"/>
      <c r="C28" s="55"/>
      <c r="D28" s="55"/>
      <c r="E28" s="55"/>
      <c r="F28" s="55"/>
      <c r="G28" s="55"/>
      <c r="H28" s="102" t="s">
        <v>93</v>
      </c>
      <c r="I28" s="96"/>
      <c r="J28" s="100">
        <f>ROUNDDOWN(K26*100/110,0)</f>
        <v>0</v>
      </c>
      <c r="K28" s="101"/>
    </row>
    <row r="29" spans="1:11" ht="54.75" customHeight="1" x14ac:dyDescent="0.4">
      <c r="B29" s="55"/>
      <c r="C29" s="55"/>
      <c r="D29" s="55"/>
      <c r="E29" s="55"/>
      <c r="F29" s="55"/>
      <c r="G29" s="55"/>
      <c r="H29" s="91" t="s">
        <v>94</v>
      </c>
      <c r="I29" s="91"/>
      <c r="J29" s="91"/>
      <c r="K29" s="91"/>
    </row>
    <row r="30" spans="1:11" x14ac:dyDescent="0.4"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4"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 x14ac:dyDescent="0.4"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2:11" x14ac:dyDescent="0.4"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2:11" x14ac:dyDescent="0.4"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2:11" x14ac:dyDescent="0.4"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2:11" x14ac:dyDescent="0.4"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2:11" x14ac:dyDescent="0.4"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2:11" x14ac:dyDescent="0.4">
      <c r="B38" s="55"/>
      <c r="C38" s="55"/>
      <c r="D38" s="55"/>
      <c r="E38" s="55"/>
      <c r="F38" s="55"/>
      <c r="G38" s="55"/>
      <c r="H38" s="55"/>
      <c r="I38" s="55"/>
      <c r="J38" s="55"/>
      <c r="K38" s="55"/>
    </row>
  </sheetData>
  <protectedRanges>
    <protectedRange sqref="F6 F8:F9" name="範囲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&amp;R&amp;"BIZ UDゴシック,標準"&amp;14別紙2-8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【別紙2】総括表</vt:lpstr>
      <vt:lpstr>1池田町立温知保育園</vt:lpstr>
      <vt:lpstr>2池田町立温知小学校</vt:lpstr>
      <vt:lpstr>3池田町立池田小学校</vt:lpstr>
      <vt:lpstr>4池田町立宮地小学校</vt:lpstr>
      <vt:lpstr>5池田町立八幡小学校</vt:lpstr>
      <vt:lpstr>6池田町図書館</vt:lpstr>
      <vt:lpstr>7池田町宮地公民館</vt:lpstr>
      <vt:lpstr>8池田町養基公民館</vt:lpstr>
      <vt:lpstr>9池田町中公民館</vt:lpstr>
      <vt:lpstr>10池田町八幡公民館</vt:lpstr>
      <vt:lpstr>11池田町保健センター</vt:lpstr>
      <vt:lpstr>12池田町総合体育館</vt:lpstr>
      <vt:lpstr>13池田町役場庁舎・中央公民館</vt:lpstr>
      <vt:lpstr>14池田町グランド</vt:lpstr>
      <vt:lpstr>15池田町立池田中学校</vt:lpstr>
      <vt:lpstr>16池田温泉　本館</vt:lpstr>
      <vt:lpstr>17池田温泉　新館</vt:lpstr>
      <vt:lpstr>18道の駅　池田温泉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安藤 智喜</cp:lastModifiedBy>
  <cp:lastPrinted>2025-01-08T06:54:56Z</cp:lastPrinted>
  <dcterms:modified xsi:type="dcterms:W3CDTF">2026-02-03T07:47:54Z</dcterms:modified>
</cp:coreProperties>
</file>