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1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v01\home\0200総務課\【管財契約係】\【町施設の電力調達に係る契約関係】（R6～）\●高圧電力一般競争入札\R07 電力一般競争入札\2.養基組合\02_HP公開用（～2月5日までに）養基\"/>
    </mc:Choice>
  </mc:AlternateContent>
  <xr:revisionPtr revIDLastSave="0" documentId="13_ncr:1_{0D02AFCD-9781-493B-87E1-1A8E969A800A}" xr6:coauthVersionLast="36" xr6:coauthVersionMax="36" xr10:uidLastSave="{00000000-0000-0000-0000-000000000000}"/>
  <bookViews>
    <workbookView xWindow="4305" yWindow="0" windowWidth="14610" windowHeight="10845" tabRatio="773" xr2:uid="{00000000-000D-0000-FFFF-FFFF00000000}"/>
  </bookViews>
  <sheets>
    <sheet name="【別紙2】総括表" sheetId="1" r:id="rId1"/>
    <sheet name="1組合立養基小学校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" i="2" l="1"/>
  <c r="G14" i="2" l="1"/>
  <c r="G15" i="2"/>
  <c r="G16" i="2"/>
  <c r="G17" i="2"/>
  <c r="G18" i="2"/>
  <c r="G19" i="2"/>
  <c r="G20" i="2"/>
  <c r="G21" i="2"/>
  <c r="G22" i="2"/>
  <c r="G23" i="2"/>
  <c r="G24" i="2"/>
  <c r="G25" i="2"/>
  <c r="I11" i="1" l="1"/>
  <c r="H11" i="1"/>
  <c r="F11" i="1"/>
  <c r="I14" i="2" l="1"/>
  <c r="F26" i="2"/>
  <c r="E26" i="2"/>
  <c r="D26" i="2"/>
  <c r="J25" i="2"/>
  <c r="I25" i="2"/>
  <c r="J24" i="2"/>
  <c r="J23" i="2"/>
  <c r="J22" i="2"/>
  <c r="I22" i="2"/>
  <c r="J21" i="2"/>
  <c r="J20" i="2"/>
  <c r="I20" i="2"/>
  <c r="J19" i="2"/>
  <c r="J18" i="2"/>
  <c r="J17" i="2"/>
  <c r="I17" i="2"/>
  <c r="J16" i="2"/>
  <c r="I16" i="2"/>
  <c r="J15" i="2"/>
  <c r="I19" i="2" l="1"/>
  <c r="K19" i="2" s="1"/>
  <c r="I24" i="2"/>
  <c r="K24" i="2" s="1"/>
  <c r="I18" i="2"/>
  <c r="K18" i="2" s="1"/>
  <c r="D27" i="2"/>
  <c r="E11" i="1" s="1"/>
  <c r="K16" i="2"/>
  <c r="I21" i="2"/>
  <c r="K21" i="2" s="1"/>
  <c r="I23" i="2"/>
  <c r="K23" i="2" s="1"/>
  <c r="J26" i="2"/>
  <c r="K20" i="2"/>
  <c r="K22" i="2"/>
  <c r="K25" i="2"/>
  <c r="K17" i="2"/>
  <c r="I15" i="2"/>
  <c r="K15" i="2" s="1"/>
  <c r="G26" i="2"/>
  <c r="K14" i="2"/>
  <c r="G2" i="2" l="1"/>
  <c r="E12" i="1"/>
  <c r="K26" i="2"/>
  <c r="I26" i="2"/>
  <c r="J28" i="2" l="1"/>
  <c r="M11" i="1" s="1"/>
  <c r="M12" i="1" s="1"/>
</calcChain>
</file>

<file path=xl/sharedStrings.xml><?xml version="1.0" encoding="utf-8"?>
<sst xmlns="http://schemas.openxmlformats.org/spreadsheetml/2006/main" count="68" uniqueCount="61">
  <si>
    <t>No.</t>
    <phoneticPr fontId="1"/>
  </si>
  <si>
    <t>施設名称</t>
    <rPh sb="0" eb="2">
      <t>シセツ</t>
    </rPh>
    <rPh sb="2" eb="4">
      <t>メイショウ</t>
    </rPh>
    <phoneticPr fontId="1"/>
  </si>
  <si>
    <t>予定年間使用電力量
（kWh/年）</t>
    <rPh sb="0" eb="2">
      <t>ヨテイ</t>
    </rPh>
    <rPh sb="2" eb="4">
      <t>ネンカン</t>
    </rPh>
    <rPh sb="4" eb="6">
      <t>シヨウ</t>
    </rPh>
    <rPh sb="6" eb="9">
      <t>デンリョクリョウ</t>
    </rPh>
    <rPh sb="15" eb="16">
      <t>ネン</t>
    </rPh>
    <phoneticPr fontId="1"/>
  </si>
  <si>
    <t>単価</t>
    <rPh sb="0" eb="2">
      <t>タンカ</t>
    </rPh>
    <phoneticPr fontId="1"/>
  </si>
  <si>
    <t>契約電力
（kW）</t>
    <rPh sb="0" eb="2">
      <t>ケイヤク</t>
    </rPh>
    <rPh sb="2" eb="4">
      <t>デンリョク</t>
    </rPh>
    <phoneticPr fontId="1"/>
  </si>
  <si>
    <t>重負荷（kWh）</t>
    <rPh sb="0" eb="1">
      <t>ジュウ</t>
    </rPh>
    <rPh sb="1" eb="3">
      <t>フカ</t>
    </rPh>
    <phoneticPr fontId="1"/>
  </si>
  <si>
    <t>昼間（kWh）</t>
    <rPh sb="0" eb="2">
      <t>ヒルマ</t>
    </rPh>
    <phoneticPr fontId="1"/>
  </si>
  <si>
    <t>夜間（kWh）</t>
    <rPh sb="0" eb="2">
      <t>ヤカン</t>
    </rPh>
    <phoneticPr fontId="1"/>
  </si>
  <si>
    <t>基本料金（円：税込）</t>
    <rPh sb="0" eb="2">
      <t>キホン</t>
    </rPh>
    <rPh sb="2" eb="4">
      <t>リョウキン</t>
    </rPh>
    <rPh sb="5" eb="6">
      <t>エン</t>
    </rPh>
    <rPh sb="7" eb="9">
      <t>ゼイコ</t>
    </rPh>
    <phoneticPr fontId="1"/>
  </si>
  <si>
    <t>従量料金（円：税込）</t>
    <rPh sb="0" eb="2">
      <t>ジュウリョウ</t>
    </rPh>
    <rPh sb="2" eb="4">
      <t>リョウキン</t>
    </rPh>
    <rPh sb="5" eb="6">
      <t>エン</t>
    </rPh>
    <rPh sb="7" eb="9">
      <t>ゼイコ</t>
    </rPh>
    <phoneticPr fontId="1"/>
  </si>
  <si>
    <t>常時（円/kW/月）</t>
    <rPh sb="0" eb="2">
      <t>ジョウジ</t>
    </rPh>
    <phoneticPr fontId="1"/>
  </si>
  <si>
    <t>夏季（円/kWh）</t>
    <rPh sb="0" eb="2">
      <t>カキ</t>
    </rPh>
    <phoneticPr fontId="1"/>
  </si>
  <si>
    <t>その他季（円/kWh）</t>
    <rPh sb="2" eb="3">
      <t>タ</t>
    </rPh>
    <rPh sb="3" eb="4">
      <t>キ</t>
    </rPh>
    <phoneticPr fontId="1"/>
  </si>
  <si>
    <t>年間想定電気料金
（円：税抜）</t>
    <rPh sb="0" eb="2">
      <t>ネンカン</t>
    </rPh>
    <rPh sb="2" eb="4">
      <t>ソウテイ</t>
    </rPh>
    <rPh sb="4" eb="6">
      <t>デンキ</t>
    </rPh>
    <rPh sb="6" eb="8">
      <t>リョウキン</t>
    </rPh>
    <rPh sb="10" eb="11">
      <t>エン</t>
    </rPh>
    <rPh sb="12" eb="14">
      <t>ゼイヌ</t>
    </rPh>
    <phoneticPr fontId="1"/>
  </si>
  <si>
    <t>施設別年間想定電気料金　総括表</t>
    <rPh sb="0" eb="3">
      <t>シセツベツ</t>
    </rPh>
    <rPh sb="3" eb="5">
      <t>ネンカン</t>
    </rPh>
    <rPh sb="5" eb="7">
      <t>ソウテイ</t>
    </rPh>
    <rPh sb="7" eb="9">
      <t>デンキ</t>
    </rPh>
    <rPh sb="9" eb="11">
      <t>リョウキン</t>
    </rPh>
    <rPh sb="12" eb="14">
      <t>ソウカツ</t>
    </rPh>
    <rPh sb="14" eb="15">
      <t>ヒョウ</t>
    </rPh>
    <phoneticPr fontId="1"/>
  </si>
  <si>
    <t>所在地</t>
    <rPh sb="0" eb="3">
      <t>ショザイチ</t>
    </rPh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</si>
  <si>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</si>
  <si>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代表者氏名</t>
    <rPh sb="0" eb="3">
      <t>ダイヒョウシャ</t>
    </rPh>
    <rPh sb="3" eb="5">
      <t>シメイ</t>
    </rPh>
    <phoneticPr fontId="1"/>
  </si>
  <si>
    <t>　</t>
    <phoneticPr fontId="1"/>
  </si>
  <si>
    <t>　　　</t>
    <phoneticPr fontId="1"/>
  </si>
  <si>
    <t>印　　</t>
    <rPh sb="0" eb="1">
      <t>イン</t>
    </rPh>
    <phoneticPr fontId="1"/>
  </si>
  <si>
    <t>kWh</t>
    <phoneticPr fontId="1"/>
  </si>
  <si>
    <t>電気料金内訳書</t>
    <rPh sb="0" eb="2">
      <t>デンキ</t>
    </rPh>
    <rPh sb="2" eb="4">
      <t>リョウキン</t>
    </rPh>
    <rPh sb="4" eb="7">
      <t>ウチワケショ</t>
    </rPh>
    <phoneticPr fontId="1"/>
  </si>
  <si>
    <t>税込</t>
    <rPh sb="0" eb="2">
      <t>ゼイコ</t>
    </rPh>
    <phoneticPr fontId="1"/>
  </si>
  <si>
    <t>基本料金</t>
    <rPh sb="0" eb="2">
      <t>キホン</t>
    </rPh>
    <rPh sb="2" eb="4">
      <t>リョウキン</t>
    </rPh>
    <phoneticPr fontId="1"/>
  </si>
  <si>
    <t>常時電力</t>
    <rPh sb="0" eb="2">
      <t>ジョウジ</t>
    </rPh>
    <rPh sb="2" eb="4">
      <t>デンリョク</t>
    </rPh>
    <phoneticPr fontId="1"/>
  </si>
  <si>
    <t>（円/kW/月）</t>
    <rPh sb="1" eb="2">
      <t>エン</t>
    </rPh>
    <rPh sb="6" eb="7">
      <t>ツキ</t>
    </rPh>
    <phoneticPr fontId="1"/>
  </si>
  <si>
    <t>従量料金</t>
    <rPh sb="0" eb="2">
      <t>ジュウリョウ</t>
    </rPh>
    <rPh sb="2" eb="4">
      <t>リョウキン</t>
    </rPh>
    <phoneticPr fontId="1"/>
  </si>
  <si>
    <t>夏季</t>
    <rPh sb="0" eb="2">
      <t>カキ</t>
    </rPh>
    <phoneticPr fontId="1"/>
  </si>
  <si>
    <t>（円/kWh）</t>
    <rPh sb="1" eb="2">
      <t>エン</t>
    </rPh>
    <phoneticPr fontId="1"/>
  </si>
  <si>
    <t>その他季</t>
    <rPh sb="2" eb="3">
      <t>タ</t>
    </rPh>
    <rPh sb="3" eb="4">
      <t>キ</t>
    </rPh>
    <phoneticPr fontId="1"/>
  </si>
  <si>
    <t>契約電力</t>
    <rPh sb="0" eb="2">
      <t>ケイヤク</t>
    </rPh>
    <rPh sb="2" eb="4">
      <t>デンリョク</t>
    </rPh>
    <phoneticPr fontId="1"/>
  </si>
  <si>
    <t>力率</t>
    <rPh sb="0" eb="2">
      <t>リキリツ</t>
    </rPh>
    <phoneticPr fontId="1"/>
  </si>
  <si>
    <t>基本料金（円）</t>
    <rPh sb="0" eb="2">
      <t>キホン</t>
    </rPh>
    <rPh sb="2" eb="4">
      <t>リョウキン</t>
    </rPh>
    <rPh sb="5" eb="6">
      <t>エン</t>
    </rPh>
    <phoneticPr fontId="1"/>
  </si>
  <si>
    <t>合　計</t>
    <rPh sb="0" eb="1">
      <t>ア</t>
    </rPh>
    <rPh sb="2" eb="3">
      <t>ケイ</t>
    </rPh>
    <phoneticPr fontId="1"/>
  </si>
  <si>
    <t>従量料金（円）</t>
    <rPh sb="0" eb="2">
      <t>ジュウリョウ</t>
    </rPh>
    <rPh sb="2" eb="4">
      <t>リョウキン</t>
    </rPh>
    <rPh sb="5" eb="6">
      <t>エン</t>
    </rPh>
    <phoneticPr fontId="1"/>
  </si>
  <si>
    <t>電気料金（円：税込）</t>
    <rPh sb="0" eb="2">
      <t>デンキ</t>
    </rPh>
    <rPh sb="2" eb="4">
      <t>リョウキン</t>
    </rPh>
    <rPh sb="5" eb="6">
      <t>エン</t>
    </rPh>
    <rPh sb="7" eb="9">
      <t>ゼイコ</t>
    </rPh>
    <phoneticPr fontId="1"/>
  </si>
  <si>
    <t>（kW）</t>
    <phoneticPr fontId="1"/>
  </si>
  <si>
    <t>（%）</t>
    <phoneticPr fontId="1"/>
  </si>
  <si>
    <t>（kWh）</t>
    <phoneticPr fontId="1"/>
  </si>
  <si>
    <t>常時</t>
    <rPh sb="0" eb="2">
      <t>ジョウジ</t>
    </rPh>
    <phoneticPr fontId="1"/>
  </si>
  <si>
    <t>（小計）</t>
    <rPh sb="1" eb="3">
      <t>ショウケイ</t>
    </rPh>
    <phoneticPr fontId="1"/>
  </si>
  <si>
    <t>（合計）</t>
    <rPh sb="1" eb="3">
      <t>ゴウケイ</t>
    </rPh>
    <phoneticPr fontId="1"/>
  </si>
  <si>
    <t>令和7年4月</t>
    <rPh sb="0" eb="2">
      <t>レイワ</t>
    </rPh>
    <rPh sb="3" eb="4">
      <t>ネン</t>
    </rPh>
    <rPh sb="5" eb="6">
      <t>ガツ</t>
    </rPh>
    <phoneticPr fontId="1"/>
  </si>
  <si>
    <t>令和7年5月</t>
    <rPh sb="0" eb="2">
      <t>レイワ</t>
    </rPh>
    <rPh sb="3" eb="4">
      <t>ネン</t>
    </rPh>
    <rPh sb="5" eb="6">
      <t>ガツ</t>
    </rPh>
    <phoneticPr fontId="1"/>
  </si>
  <si>
    <t>令和7年6月</t>
    <rPh sb="0" eb="2">
      <t>レイワ</t>
    </rPh>
    <rPh sb="3" eb="4">
      <t>ネン</t>
    </rPh>
    <rPh sb="5" eb="6">
      <t>ガツ</t>
    </rPh>
    <phoneticPr fontId="1"/>
  </si>
  <si>
    <t>令和7年7月</t>
    <rPh sb="0" eb="2">
      <t>レイワ</t>
    </rPh>
    <rPh sb="3" eb="4">
      <t>ネン</t>
    </rPh>
    <rPh sb="5" eb="6">
      <t>ガツ</t>
    </rPh>
    <phoneticPr fontId="1"/>
  </si>
  <si>
    <t>令和7年8月</t>
    <rPh sb="0" eb="2">
      <t>レイワ</t>
    </rPh>
    <rPh sb="3" eb="4">
      <t>ネン</t>
    </rPh>
    <rPh sb="5" eb="6">
      <t>ガツ</t>
    </rPh>
    <phoneticPr fontId="1"/>
  </si>
  <si>
    <t>令和7年9月</t>
    <rPh sb="0" eb="2">
      <t>レイワ</t>
    </rPh>
    <rPh sb="3" eb="4">
      <t>ネン</t>
    </rPh>
    <rPh sb="5" eb="6">
      <t>ガツ</t>
    </rPh>
    <phoneticPr fontId="1"/>
  </si>
  <si>
    <t>令和7年10月</t>
    <rPh sb="0" eb="2">
      <t>レイワ</t>
    </rPh>
    <rPh sb="3" eb="4">
      <t>ネン</t>
    </rPh>
    <rPh sb="6" eb="7">
      <t>ガツ</t>
    </rPh>
    <phoneticPr fontId="1"/>
  </si>
  <si>
    <t>令和7年11月</t>
    <rPh sb="0" eb="2">
      <t>レイワ</t>
    </rPh>
    <rPh sb="3" eb="4">
      <t>ネン</t>
    </rPh>
    <rPh sb="6" eb="7">
      <t>ガツ</t>
    </rPh>
    <phoneticPr fontId="1"/>
  </si>
  <si>
    <t>令和7年12月</t>
    <rPh sb="0" eb="2">
      <t>レイワ</t>
    </rPh>
    <rPh sb="3" eb="4">
      <t>ネン</t>
    </rPh>
    <rPh sb="6" eb="7">
      <t>ガツ</t>
    </rPh>
    <phoneticPr fontId="1"/>
  </si>
  <si>
    <t>令和8年1月</t>
    <rPh sb="0" eb="2">
      <t>レイワ</t>
    </rPh>
    <rPh sb="3" eb="4">
      <t>ネン</t>
    </rPh>
    <rPh sb="5" eb="6">
      <t>ガツ</t>
    </rPh>
    <phoneticPr fontId="1"/>
  </si>
  <si>
    <t>令和8年2月</t>
    <rPh sb="0" eb="2">
      <t>レイワ</t>
    </rPh>
    <rPh sb="3" eb="4">
      <t>ネン</t>
    </rPh>
    <rPh sb="5" eb="6">
      <t>ガツ</t>
    </rPh>
    <phoneticPr fontId="1"/>
  </si>
  <si>
    <t>令和8年3月</t>
    <rPh sb="0" eb="2">
      <t>レイワ</t>
    </rPh>
    <rPh sb="3" eb="4">
      <t>ネン</t>
    </rPh>
    <rPh sb="5" eb="6">
      <t>ガツ</t>
    </rPh>
    <phoneticPr fontId="1"/>
  </si>
  <si>
    <t>予備（円/kW/月）</t>
    <rPh sb="0" eb="2">
      <t>ヨビ</t>
    </rPh>
    <phoneticPr fontId="1"/>
  </si>
  <si>
    <t>電気料金総価（円：税抜）</t>
    <rPh sb="0" eb="2">
      <t>デンキ</t>
    </rPh>
    <rPh sb="2" eb="4">
      <t>リョウキン</t>
    </rPh>
    <rPh sb="4" eb="5">
      <t>ソウ</t>
    </rPh>
    <rPh sb="5" eb="6">
      <t>アタイ</t>
    </rPh>
    <rPh sb="7" eb="8">
      <t>エン</t>
    </rPh>
    <rPh sb="9" eb="11">
      <t>ゼイヌキ</t>
    </rPh>
    <phoneticPr fontId="1"/>
  </si>
  <si>
    <t>組合立養基小学校</t>
    <phoneticPr fontId="1"/>
  </si>
  <si>
    <t>【組合立養基小学校で使用する電力調達】　予定使用電力量</t>
    <rPh sb="1" eb="3">
      <t>クミアイ</t>
    </rPh>
    <rPh sb="3" eb="4">
      <t>リツ</t>
    </rPh>
    <rPh sb="4" eb="5">
      <t>ヨウ</t>
    </rPh>
    <rPh sb="5" eb="6">
      <t>キ</t>
    </rPh>
    <rPh sb="6" eb="9">
      <t>ショウガッコウ</t>
    </rPh>
    <rPh sb="10" eb="12">
      <t>シヨウ</t>
    </rPh>
    <rPh sb="14" eb="16">
      <t>デンリョク</t>
    </rPh>
    <rPh sb="16" eb="18">
      <t>チョウタツ</t>
    </rPh>
    <rPh sb="20" eb="22">
      <t>ヨテイ</t>
    </rPh>
    <rPh sb="22" eb="24">
      <t>シヨウ</t>
    </rPh>
    <rPh sb="24" eb="27">
      <t>デンリョクリョウ</t>
    </rPh>
    <phoneticPr fontId="1"/>
  </si>
  <si>
    <t>組合立養基小学校　合計金額</t>
    <rPh sb="0" eb="2">
      <t>クミアイ</t>
    </rPh>
    <rPh sb="2" eb="3">
      <t>リツ</t>
    </rPh>
    <rPh sb="3" eb="4">
      <t>ヨウ</t>
    </rPh>
    <rPh sb="4" eb="5">
      <t>キ</t>
    </rPh>
    <rPh sb="5" eb="8">
      <t>ショウガッコウ</t>
    </rPh>
    <rPh sb="9" eb="11">
      <t>ゴウケイ</t>
    </rPh>
    <rPh sb="11" eb="13">
      <t>キンガク</t>
    </rPh>
    <phoneticPr fontId="1"/>
  </si>
  <si>
    <t>※　組合立養基小学校　合計金額は、各月の電気料金（円：税込）【１円未満の端数があるときは、その端数金額を切り捨てた額】の合計金額の110分の100に相当する額とする。</t>
    <rPh sb="2" eb="4">
      <t>クミアイ</t>
    </rPh>
    <rPh sb="4" eb="5">
      <t>リツ</t>
    </rPh>
    <rPh sb="5" eb="6">
      <t>ヨウ</t>
    </rPh>
    <rPh sb="6" eb="7">
      <t>キ</t>
    </rPh>
    <rPh sb="7" eb="10">
      <t>ショウガッコウ</t>
    </rPh>
    <rPh sb="11" eb="13">
      <t>ゴウケイ</t>
    </rPh>
    <rPh sb="13" eb="15">
      <t>キンガク</t>
    </rPh>
    <rPh sb="17" eb="18">
      <t>カク</t>
    </rPh>
    <rPh sb="18" eb="19">
      <t>ツキ</t>
    </rPh>
    <rPh sb="20" eb="22">
      <t>デンキ</t>
    </rPh>
    <rPh sb="22" eb="24">
      <t>リョウキン</t>
    </rPh>
    <rPh sb="25" eb="26">
      <t>エン</t>
    </rPh>
    <rPh sb="27" eb="29">
      <t>ゼイコ</t>
    </rPh>
    <rPh sb="32" eb="33">
      <t>エン</t>
    </rPh>
    <rPh sb="33" eb="35">
      <t>ミマン</t>
    </rPh>
    <rPh sb="36" eb="38">
      <t>ハスウ</t>
    </rPh>
    <rPh sb="47" eb="49">
      <t>ハスウ</t>
    </rPh>
    <rPh sb="49" eb="51">
      <t>キンガク</t>
    </rPh>
    <rPh sb="52" eb="53">
      <t>キ</t>
    </rPh>
    <rPh sb="54" eb="55">
      <t>ス</t>
    </rPh>
    <rPh sb="57" eb="58">
      <t>ガク</t>
    </rPh>
    <rPh sb="60" eb="62">
      <t>ゴウケイ</t>
    </rPh>
    <rPh sb="62" eb="64">
      <t>キンガク</t>
    </rPh>
    <rPh sb="68" eb="69">
      <t>ブン</t>
    </rPh>
    <rPh sb="74" eb="76">
      <t>ソウトウ</t>
    </rPh>
    <rPh sb="78" eb="79">
      <t>ガク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</si>
</sst>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);[Red]\(0.00\)"/>
    <numFmt numFmtId="177" formatCode="#,##0.00_);[Red]\(#,##0.00\)"/>
    <numFmt numFmtId="178" formatCode="#,##0_);[Red]\(#,##0\)"/>
    <numFmt numFmtId="179" formatCode="#,##0.00_ "/>
  </numFmts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UD デジタル 教科書体 N-B"/>
      <family val="1"/>
      <charset val="128"/>
    </font>
    <font>
      <sz val="12"/>
      <color theme="1"/>
      <name val="UD デジタル 教科書体 N-B"/>
      <family val="1"/>
      <charset val="128"/>
    </font>
    <font>
      <sz val="14"/>
      <color theme="1"/>
      <name val="UD デジタル 教科書体 N-B"/>
      <family val="1"/>
      <charset val="128"/>
    </font>
    <font>
      <sz val="16"/>
      <color theme="1"/>
      <name val="UD デジタル 教科書体 N-B"/>
      <family val="1"/>
      <charset val="128"/>
    </font>
    <font>
      <b/>
      <sz val="18"/>
      <color theme="1"/>
      <name val="UD デジタル 教科書体 N-B"/>
      <family val="1"/>
      <charset val="128"/>
    </font>
    <font>
      <sz val="22"/>
      <color theme="1"/>
      <name val="UD デジタル 教科書体 N-B"/>
      <family val="1"/>
      <charset val="128"/>
    </font>
    <font>
      <b/>
      <sz val="16"/>
      <color theme="1"/>
      <name val="UD デジタル 教科書体 N-B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/>
      <right/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86">
    <xf numFmtId="0" fontId="0" fillId="0" borderId="0" xfId="0">
      <alignment vertical="center"/>
    </xf>
    <xf numFmtId="0" fontId="2" fillId="0" borderId="0" xfId="0" applyFont="1">
      <alignment vertical="center"/>
    </xf>
    <xf numFmtId="176" fontId="2" fillId="0" borderId="1" xfId="0" applyNumberFormat="1" applyFont="1" applyBorder="1" applyAlignment="1">
      <alignment horizontal="center" vertical="center" shrinkToFit="1"/>
    </xf>
    <xf numFmtId="176" fontId="2" fillId="2" borderId="1" xfId="0" applyNumberFormat="1" applyFont="1" applyFill="1" applyBorder="1" applyAlignment="1">
      <alignment horizontal="center" vertical="center" shrinkToFit="1"/>
    </xf>
    <xf numFmtId="177" fontId="2" fillId="0" borderId="1" xfId="0" applyNumberFormat="1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/>
    </xf>
    <xf numFmtId="0" fontId="3" fillId="0" borderId="4" xfId="0" applyFont="1" applyBorder="1">
      <alignment vertical="center"/>
    </xf>
    <xf numFmtId="0" fontId="2" fillId="0" borderId="4" xfId="0" applyFont="1" applyBorder="1" applyAlignment="1">
      <alignment vertical="center" shrinkToFit="1"/>
    </xf>
    <xf numFmtId="0" fontId="2" fillId="0" borderId="4" xfId="0" applyFont="1" applyBorder="1">
      <alignment vertical="center"/>
    </xf>
    <xf numFmtId="178" fontId="3" fillId="0" borderId="4" xfId="0" applyNumberFormat="1" applyFont="1" applyBorder="1">
      <alignment vertical="center"/>
    </xf>
    <xf numFmtId="177" fontId="3" fillId="0" borderId="1" xfId="0" applyNumberFormat="1" applyFont="1" applyBorder="1">
      <alignment vertical="center"/>
    </xf>
    <xf numFmtId="176" fontId="3" fillId="0" borderId="1" xfId="0" applyNumberFormat="1" applyFont="1" applyBorder="1">
      <alignment vertical="center"/>
    </xf>
    <xf numFmtId="176" fontId="3" fillId="2" borderId="1" xfId="0" applyNumberFormat="1" applyFont="1" applyFill="1" applyBorder="1">
      <alignment vertical="center"/>
    </xf>
    <xf numFmtId="176" fontId="3" fillId="0" borderId="5" xfId="0" applyNumberFormat="1" applyFont="1" applyBorder="1">
      <alignment vertical="center"/>
    </xf>
    <xf numFmtId="176" fontId="3" fillId="2" borderId="5" xfId="0" applyNumberFormat="1" applyFont="1" applyFill="1" applyBorder="1">
      <alignment vertical="center"/>
    </xf>
    <xf numFmtId="178" fontId="4" fillId="0" borderId="1" xfId="0" applyNumberFormat="1" applyFont="1" applyBorder="1">
      <alignment vertical="center"/>
    </xf>
    <xf numFmtId="0" fontId="2" fillId="0" borderId="1" xfId="0" applyFont="1" applyBorder="1">
      <alignment vertical="center"/>
    </xf>
    <xf numFmtId="0" fontId="3" fillId="0" borderId="0" xfId="0" applyFont="1">
      <alignment vertical="center"/>
    </xf>
    <xf numFmtId="178" fontId="5" fillId="0" borderId="1" xfId="0" applyNumberFormat="1" applyFont="1" applyBorder="1">
      <alignment vertical="center"/>
    </xf>
    <xf numFmtId="177" fontId="3" fillId="0" borderId="0" xfId="0" applyNumberFormat="1" applyFont="1">
      <alignment vertical="center"/>
    </xf>
    <xf numFmtId="176" fontId="3" fillId="0" borderId="0" xfId="0" applyNumberFormat="1" applyFont="1">
      <alignment vertical="center"/>
    </xf>
    <xf numFmtId="178" fontId="6" fillId="0" borderId="6" xfId="0" applyNumberFormat="1" applyFont="1" applyBorder="1">
      <alignment vertical="center"/>
    </xf>
    <xf numFmtId="0" fontId="7" fillId="0" borderId="0" xfId="0" applyFont="1">
      <alignment vertical="center"/>
    </xf>
    <xf numFmtId="176" fontId="4" fillId="0" borderId="7" xfId="0" applyNumberFormat="1" applyFont="1" applyBorder="1" applyProtection="1">
      <alignment vertical="center"/>
      <protection locked="0"/>
    </xf>
    <xf numFmtId="0" fontId="4" fillId="0" borderId="7" xfId="0" applyFont="1" applyBorder="1" applyProtection="1">
      <alignment vertical="center"/>
      <protection locked="0"/>
    </xf>
    <xf numFmtId="0" fontId="4" fillId="0" borderId="0" xfId="0" applyFont="1">
      <alignment vertical="center"/>
    </xf>
    <xf numFmtId="176" fontId="4" fillId="0" borderId="0" xfId="0" applyNumberFormat="1" applyFont="1" applyProtection="1">
      <alignment vertical="center"/>
      <protection locked="0"/>
    </xf>
    <xf numFmtId="0" fontId="4" fillId="0" borderId="0" xfId="0" applyFont="1" applyProtection="1">
      <alignment vertical="center"/>
      <protection locked="0"/>
    </xf>
    <xf numFmtId="176" fontId="5" fillId="0" borderId="7" xfId="0" applyNumberFormat="1" applyFont="1" applyBorder="1" applyAlignment="1" applyProtection="1">
      <alignment horizontal="left" vertical="center"/>
      <protection locked="0"/>
    </xf>
    <xf numFmtId="0" fontId="2" fillId="0" borderId="7" xfId="0" applyFont="1" applyBorder="1">
      <alignment vertical="center"/>
    </xf>
    <xf numFmtId="0" fontId="2" fillId="0" borderId="7" xfId="0" applyFont="1" applyBorder="1" applyAlignment="1">
      <alignment horizontal="right" vertical="center"/>
    </xf>
    <xf numFmtId="178" fontId="3" fillId="0" borderId="0" xfId="0" applyNumberFormat="1" applyFont="1">
      <alignment vertical="center"/>
    </xf>
    <xf numFmtId="179" fontId="2" fillId="0" borderId="9" xfId="0" applyNumberFormat="1" applyFont="1" applyBorder="1" applyProtection="1">
      <alignment vertical="center"/>
      <protection locked="0"/>
    </xf>
    <xf numFmtId="0" fontId="2" fillId="0" borderId="10" xfId="0" applyFont="1" applyBorder="1">
      <alignment vertical="center"/>
    </xf>
    <xf numFmtId="179" fontId="2" fillId="3" borderId="11" xfId="0" applyNumberFormat="1" applyFont="1" applyFill="1" applyBorder="1" applyProtection="1">
      <alignment vertical="center"/>
      <protection locked="0"/>
    </xf>
    <xf numFmtId="0" fontId="2" fillId="3" borderId="10" xfId="0" applyFont="1" applyFill="1" applyBorder="1">
      <alignment vertical="center"/>
    </xf>
    <xf numFmtId="179" fontId="2" fillId="4" borderId="6" xfId="0" applyNumberFormat="1" applyFont="1" applyFill="1" applyBorder="1" applyProtection="1">
      <alignment vertical="center"/>
      <protection locked="0"/>
    </xf>
    <xf numFmtId="0" fontId="2" fillId="4" borderId="10" xfId="0" applyFont="1" applyFill="1" applyBorder="1">
      <alignment vertical="center"/>
    </xf>
    <xf numFmtId="179" fontId="2" fillId="0" borderId="12" xfId="0" applyNumberFormat="1" applyFont="1" applyBorder="1">
      <alignment vertical="center"/>
    </xf>
    <xf numFmtId="0" fontId="2" fillId="0" borderId="2" xfId="0" applyFont="1" applyBorder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right" vertical="center" shrinkToFit="1"/>
    </xf>
    <xf numFmtId="178" fontId="2" fillId="0" borderId="4" xfId="0" applyNumberFormat="1" applyFont="1" applyBorder="1">
      <alignment vertical="center"/>
    </xf>
    <xf numFmtId="178" fontId="2" fillId="0" borderId="1" xfId="0" applyNumberFormat="1" applyFont="1" applyBorder="1">
      <alignment vertical="center"/>
    </xf>
    <xf numFmtId="178" fontId="2" fillId="3" borderId="1" xfId="0" applyNumberFormat="1" applyFont="1" applyFill="1" applyBorder="1">
      <alignment vertical="center"/>
    </xf>
    <xf numFmtId="178" fontId="2" fillId="4" borderId="5" xfId="0" applyNumberFormat="1" applyFont="1" applyFill="1" applyBorder="1">
      <alignment vertical="center"/>
    </xf>
    <xf numFmtId="178" fontId="2" fillId="0" borderId="12" xfId="0" applyNumberFormat="1" applyFont="1" applyBorder="1">
      <alignment vertical="center"/>
    </xf>
    <xf numFmtId="177" fontId="2" fillId="0" borderId="1" xfId="0" applyNumberFormat="1" applyFont="1" applyBorder="1">
      <alignment vertical="center"/>
    </xf>
    <xf numFmtId="178" fontId="2" fillId="0" borderId="5" xfId="0" applyNumberFormat="1" applyFont="1" applyBorder="1">
      <alignment vertical="center"/>
    </xf>
    <xf numFmtId="178" fontId="2" fillId="3" borderId="5" xfId="0" applyNumberFormat="1" applyFont="1" applyFill="1" applyBorder="1">
      <alignment vertical="center"/>
    </xf>
    <xf numFmtId="178" fontId="2" fillId="4" borderId="1" xfId="0" applyNumberFormat="1" applyFont="1" applyFill="1" applyBorder="1">
      <alignment vertical="center"/>
    </xf>
    <xf numFmtId="178" fontId="2" fillId="0" borderId="0" xfId="0" applyNumberFormat="1" applyFont="1">
      <alignment vertical="center"/>
    </xf>
    <xf numFmtId="179" fontId="2" fillId="0" borderId="19" xfId="0" applyNumberFormat="1" applyFont="1" applyBorder="1" applyProtection="1">
      <alignment vertical="center"/>
      <protection locked="0"/>
    </xf>
    <xf numFmtId="177" fontId="2" fillId="0" borderId="0" xfId="0" applyNumberFormat="1" applyFont="1">
      <alignment vertical="center"/>
    </xf>
    <xf numFmtId="0" fontId="2" fillId="2" borderId="1" xfId="0" applyFont="1" applyFill="1" applyBorder="1" applyAlignment="1">
      <alignment horizontal="center" vertical="center" shrinkToFit="1"/>
    </xf>
    <xf numFmtId="178" fontId="3" fillId="2" borderId="5" xfId="0" applyNumberFormat="1" applyFont="1" applyFill="1" applyBorder="1">
      <alignment vertical="center"/>
    </xf>
    <xf numFmtId="178" fontId="3" fillId="0" borderId="0" xfId="0" applyNumberFormat="1" applyFont="1" applyFill="1" applyBorder="1">
      <alignment vertical="center"/>
    </xf>
    <xf numFmtId="178" fontId="3" fillId="0" borderId="20" xfId="0" applyNumberFormat="1" applyFont="1" applyFill="1" applyBorder="1">
      <alignment vertical="center"/>
    </xf>
    <xf numFmtId="176" fontId="3" fillId="0" borderId="17" xfId="0" applyNumberFormat="1" applyFont="1" applyBorder="1" applyAlignment="1">
      <alignment horizontal="center" vertical="center"/>
    </xf>
    <xf numFmtId="176" fontId="3" fillId="0" borderId="18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shrinkToFit="1"/>
    </xf>
    <xf numFmtId="0" fontId="2" fillId="0" borderId="13" xfId="0" applyFont="1" applyBorder="1" applyAlignment="1">
      <alignment horizontal="center" vertical="center"/>
    </xf>
    <xf numFmtId="178" fontId="2" fillId="0" borderId="0" xfId="0" applyNumberFormat="1" applyFont="1" applyAlignment="1">
      <alignment horizontal="left" vertical="top" wrapText="1"/>
    </xf>
    <xf numFmtId="0" fontId="2" fillId="3" borderId="1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178" fontId="2" fillId="0" borderId="8" xfId="0" applyNumberFormat="1" applyFont="1" applyBorder="1" applyAlignment="1">
      <alignment horizontal="center" vertical="center"/>
    </xf>
    <xf numFmtId="178" fontId="2" fillId="0" borderId="13" xfId="0" applyNumberFormat="1" applyFont="1" applyBorder="1" applyAlignment="1">
      <alignment horizontal="center" vertical="center"/>
    </xf>
    <xf numFmtId="178" fontId="2" fillId="0" borderId="10" xfId="0" applyNumberFormat="1" applyFont="1" applyBorder="1" applyAlignment="1">
      <alignment horizontal="center" vertical="center"/>
    </xf>
    <xf numFmtId="178" fontId="2" fillId="0" borderId="16" xfId="0" applyNumberFormat="1" applyFont="1" applyBorder="1" applyAlignment="1">
      <alignment horizontal="center" vertical="center"/>
    </xf>
    <xf numFmtId="178" fontId="8" fillId="0" borderId="14" xfId="0" applyNumberFormat="1" applyFont="1" applyBorder="1" applyAlignment="1">
      <alignment horizontal="center" vertical="center"/>
    </xf>
    <xf numFmtId="178" fontId="8" fillId="0" borderId="15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M15"/>
  <sheetViews>
    <sheetView tabSelected="1" view="pageBreakPreview" zoomScale="60" zoomScaleNormal="70" workbookViewId="0">
      <selection activeCell="G12" sqref="G12"/>
    </sheetView>
  </sheetViews>
  <sheetFormatPr defaultColWidth="9" defaultRowHeight="15" x14ac:dyDescent="0.4"/>
  <cols>
    <col min="1" max="2" width="9" style="1"/>
    <col min="3" max="3" width="27.75" style="1" customWidth="1"/>
    <col min="4" max="4" width="11.875" style="1" customWidth="1"/>
    <col min="5" max="5" width="18.75" style="1" customWidth="1"/>
    <col min="6" max="6" width="21.5" style="1" bestFit="1" customWidth="1"/>
    <col min="7" max="12" width="14.875" style="1" customWidth="1"/>
    <col min="13" max="13" width="23.75" style="1" customWidth="1"/>
    <col min="14" max="16384" width="9" style="1"/>
  </cols>
  <sheetData>
    <row r="2" spans="2:13" ht="30" customHeight="1" x14ac:dyDescent="0.4">
      <c r="B2" s="22" t="s">
        <v>14</v>
      </c>
      <c r="G2" s="55"/>
      <c r="I2" s="23" t="s">
        <v>15</v>
      </c>
      <c r="J2" s="23"/>
      <c r="K2" s="23"/>
      <c r="L2" s="24"/>
      <c r="M2" s="29"/>
    </row>
    <row r="3" spans="2:13" ht="24.95" customHeight="1" x14ac:dyDescent="0.4">
      <c r="B3" s="25"/>
      <c r="G3" s="55"/>
      <c r="I3" s="26"/>
      <c r="J3" s="26"/>
      <c r="K3" s="26"/>
      <c r="L3" s="27"/>
    </row>
    <row r="4" spans="2:13" ht="30" customHeight="1" x14ac:dyDescent="0.4">
      <c r="B4" s="25"/>
      <c r="G4" s="55"/>
      <c r="I4" s="23" t="s">
        <v>16</v>
      </c>
      <c r="J4" s="23"/>
      <c r="K4" s="23"/>
      <c r="L4" s="24"/>
      <c r="M4" s="29"/>
    </row>
    <row r="5" spans="2:13" ht="24.95" customHeight="1" x14ac:dyDescent="0.4">
      <c r="B5" s="25"/>
      <c r="G5" s="55"/>
      <c r="I5" s="26"/>
      <c r="J5" s="26"/>
      <c r="K5" s="26"/>
      <c r="L5" s="27"/>
    </row>
    <row r="6" spans="2:13" ht="30" customHeight="1" x14ac:dyDescent="0.4">
      <c r="G6" s="55"/>
      <c r="I6" s="23" t="s">
        <v>17</v>
      </c>
      <c r="J6" s="23" t="s">
        <v>18</v>
      </c>
      <c r="K6" s="28" t="s">
        <v>19</v>
      </c>
      <c r="L6" s="28"/>
      <c r="M6" s="30" t="s">
        <v>20</v>
      </c>
    </row>
    <row r="7" spans="2:13" ht="30" customHeight="1" x14ac:dyDescent="0.4"/>
    <row r="8" spans="2:13" ht="21.75" customHeight="1" x14ac:dyDescent="0.4">
      <c r="B8" s="62" t="s">
        <v>0</v>
      </c>
      <c r="C8" s="68" t="s">
        <v>1</v>
      </c>
      <c r="D8" s="65" t="s">
        <v>4</v>
      </c>
      <c r="E8" s="65" t="s">
        <v>2</v>
      </c>
      <c r="F8" s="68" t="s">
        <v>3</v>
      </c>
      <c r="G8" s="68"/>
      <c r="H8" s="68"/>
      <c r="I8" s="68"/>
      <c r="J8" s="68"/>
      <c r="K8" s="68"/>
      <c r="L8" s="68"/>
      <c r="M8" s="69" t="s">
        <v>13</v>
      </c>
    </row>
    <row r="9" spans="2:13" ht="21.75" customHeight="1" x14ac:dyDescent="0.4">
      <c r="B9" s="63"/>
      <c r="C9" s="68"/>
      <c r="D9" s="63"/>
      <c r="E9" s="66"/>
      <c r="F9" s="71" t="s">
        <v>8</v>
      </c>
      <c r="G9" s="72"/>
      <c r="H9" s="70" t="s">
        <v>9</v>
      </c>
      <c r="I9" s="70"/>
      <c r="J9" s="70"/>
      <c r="K9" s="70"/>
      <c r="L9" s="70"/>
      <c r="M9" s="69"/>
    </row>
    <row r="10" spans="2:13" ht="21.75" customHeight="1" x14ac:dyDescent="0.4">
      <c r="B10" s="64"/>
      <c r="C10" s="68"/>
      <c r="D10" s="64"/>
      <c r="E10" s="67"/>
      <c r="F10" s="4" t="s">
        <v>10</v>
      </c>
      <c r="G10" s="56" t="s">
        <v>55</v>
      </c>
      <c r="H10" s="2" t="s">
        <v>11</v>
      </c>
      <c r="I10" s="3" t="s">
        <v>12</v>
      </c>
      <c r="J10" s="2" t="s">
        <v>5</v>
      </c>
      <c r="K10" s="3" t="s">
        <v>6</v>
      </c>
      <c r="L10" s="2" t="s">
        <v>7</v>
      </c>
      <c r="M10" s="69"/>
    </row>
    <row r="11" spans="2:13" ht="25.5" customHeight="1" thickBot="1" x14ac:dyDescent="0.45">
      <c r="B11" s="6">
        <v>1</v>
      </c>
      <c r="C11" s="7" t="s">
        <v>57</v>
      </c>
      <c r="D11" s="9">
        <v>112</v>
      </c>
      <c r="E11" s="9">
        <f>'1組合立養基小学校'!D27</f>
        <v>114174</v>
      </c>
      <c r="F11" s="10">
        <f>'1組合立養基小学校'!F6</f>
        <v>0</v>
      </c>
      <c r="G11" s="57"/>
      <c r="H11" s="11">
        <f>'1組合立養基小学校'!F8</f>
        <v>0</v>
      </c>
      <c r="I11" s="12">
        <f>'1組合立養基小学校'!F9</f>
        <v>0</v>
      </c>
      <c r="J11" s="13"/>
      <c r="K11" s="14"/>
      <c r="L11" s="13"/>
      <c r="M11" s="15">
        <f>'1組合立養基小学校'!J28</f>
        <v>0</v>
      </c>
    </row>
    <row r="12" spans="2:13" ht="45" customHeight="1" thickBot="1" x14ac:dyDescent="0.45">
      <c r="D12" s="17"/>
      <c r="E12" s="18">
        <f>SUM(E11:E11)</f>
        <v>114174</v>
      </c>
      <c r="F12" s="19"/>
      <c r="G12" s="59"/>
      <c r="H12" s="20"/>
      <c r="I12" s="20"/>
      <c r="J12" s="20"/>
      <c r="K12" s="60" t="s">
        <v>56</v>
      </c>
      <c r="L12" s="61"/>
      <c r="M12" s="21">
        <f>SUM(M11:M11)</f>
        <v>0</v>
      </c>
    </row>
    <row r="13" spans="2:13" ht="15.75" x14ac:dyDescent="0.4">
      <c r="G13" s="58"/>
    </row>
    <row r="14" spans="2:13" ht="15.75" x14ac:dyDescent="0.4">
      <c r="G14" s="58"/>
    </row>
    <row r="15" spans="2:13" ht="15.75" x14ac:dyDescent="0.4">
      <c r="G15" s="17"/>
    </row>
  </sheetData>
  <protectedRanges>
    <protectedRange sqref="I2:L6" name="範囲1"/>
  </protectedRanges>
  <mergeCells count="9">
    <mergeCell ref="K12:L12"/>
    <mergeCell ref="B8:B10"/>
    <mergeCell ref="E8:E10"/>
    <mergeCell ref="F8:L8"/>
    <mergeCell ref="M8:M10"/>
    <mergeCell ref="H9:L9"/>
    <mergeCell ref="D8:D10"/>
    <mergeCell ref="C8:C10"/>
    <mergeCell ref="F9:G9"/>
  </mergeCells>
  <phoneticPr fontId="1"/>
  <pageMargins left="0.70866141732283472" right="0.70866141732283472" top="0.74803149606299213" bottom="0.74803149606299213" header="0.31496062992125984" footer="0.31496062992125984"/>
  <pageSetup paperSize="9" scale="57" orientation="landscape" verticalDpi="0" r:id="rId1"/>
  <headerFooter>
    <oddHeader>&amp;R&amp;"UD デジタル 教科書体 N-B,太字"&amp;14別紙２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K38"/>
  <sheetViews>
    <sheetView view="pageBreakPreview" topLeftCell="A7" zoomScale="80" zoomScaleNormal="100" zoomScaleSheetLayoutView="80" workbookViewId="0">
      <selection activeCell="A27" sqref="A27:B27"/>
    </sheetView>
  </sheetViews>
  <sheetFormatPr defaultColWidth="9" defaultRowHeight="15" x14ac:dyDescent="0.4"/>
  <cols>
    <col min="1" max="1" width="11.25" style="1" bestFit="1" customWidth="1"/>
    <col min="2" max="3" width="9.125" style="1" bestFit="1" customWidth="1"/>
    <col min="4" max="4" width="9.5" style="1" customWidth="1"/>
    <col min="5" max="5" width="11" style="1" customWidth="1"/>
    <col min="6" max="6" width="11.25" style="1" customWidth="1"/>
    <col min="7" max="8" width="13.625" style="1" customWidth="1"/>
    <col min="9" max="9" width="16.75" style="1" customWidth="1"/>
    <col min="10" max="10" width="16.625" style="1" customWidth="1"/>
    <col min="11" max="11" width="19.875" style="1" customWidth="1"/>
    <col min="12" max="16384" width="9" style="1"/>
  </cols>
  <sheetData>
    <row r="2" spans="1:11" ht="21" customHeight="1" x14ac:dyDescent="0.4">
      <c r="A2" s="73" t="s">
        <v>58</v>
      </c>
      <c r="B2" s="73"/>
      <c r="C2" s="73"/>
      <c r="D2" s="73"/>
      <c r="E2" s="73"/>
      <c r="F2" s="73"/>
      <c r="G2" s="31">
        <f>D27</f>
        <v>114174</v>
      </c>
      <c r="H2" s="1" t="s">
        <v>21</v>
      </c>
    </row>
    <row r="3" spans="1:11" ht="21" customHeight="1" x14ac:dyDescent="0.4">
      <c r="A3" s="17" t="s">
        <v>22</v>
      </c>
    </row>
    <row r="4" spans="1:11" ht="8.25" customHeight="1" x14ac:dyDescent="0.4"/>
    <row r="5" spans="1:11" ht="18" customHeight="1" thickBot="1" x14ac:dyDescent="0.45">
      <c r="C5" s="68" t="s">
        <v>3</v>
      </c>
      <c r="D5" s="68"/>
      <c r="E5" s="68"/>
      <c r="F5" s="62" t="s">
        <v>23</v>
      </c>
      <c r="G5" s="68"/>
    </row>
    <row r="6" spans="1:11" ht="18" customHeight="1" thickBot="1" x14ac:dyDescent="0.45">
      <c r="C6" s="62" t="s">
        <v>24</v>
      </c>
      <c r="D6" s="68" t="s">
        <v>25</v>
      </c>
      <c r="E6" s="71"/>
      <c r="F6" s="32"/>
      <c r="G6" s="33" t="s">
        <v>26</v>
      </c>
    </row>
    <row r="7" spans="1:11" ht="18" customHeight="1" thickBot="1" x14ac:dyDescent="0.45">
      <c r="C7" s="64"/>
      <c r="D7" s="71"/>
      <c r="E7" s="74"/>
      <c r="F7" s="54"/>
      <c r="G7" s="33" t="s">
        <v>26</v>
      </c>
    </row>
    <row r="8" spans="1:11" ht="18" customHeight="1" thickBot="1" x14ac:dyDescent="0.45">
      <c r="C8" s="68" t="s">
        <v>27</v>
      </c>
      <c r="D8" s="76" t="s">
        <v>28</v>
      </c>
      <c r="E8" s="77"/>
      <c r="F8" s="34"/>
      <c r="G8" s="35" t="s">
        <v>29</v>
      </c>
    </row>
    <row r="9" spans="1:11" ht="18" customHeight="1" thickBot="1" x14ac:dyDescent="0.45">
      <c r="C9" s="68"/>
      <c r="D9" s="78" t="s">
        <v>30</v>
      </c>
      <c r="E9" s="79"/>
      <c r="F9" s="36"/>
      <c r="G9" s="37" t="s">
        <v>29</v>
      </c>
    </row>
    <row r="10" spans="1:11" ht="18" customHeight="1" x14ac:dyDescent="0.4">
      <c r="C10" s="68"/>
      <c r="D10" s="68"/>
      <c r="E10" s="68"/>
      <c r="F10" s="38"/>
      <c r="G10" s="16" t="s">
        <v>29</v>
      </c>
    </row>
    <row r="12" spans="1:11" x14ac:dyDescent="0.4">
      <c r="A12" s="39"/>
      <c r="B12" s="40" t="s">
        <v>31</v>
      </c>
      <c r="C12" s="40" t="s">
        <v>32</v>
      </c>
      <c r="D12" s="40" t="s">
        <v>28</v>
      </c>
      <c r="E12" s="40" t="s">
        <v>30</v>
      </c>
      <c r="F12" s="39"/>
      <c r="G12" s="71" t="s">
        <v>33</v>
      </c>
      <c r="H12" s="72"/>
      <c r="I12" s="68" t="s">
        <v>34</v>
      </c>
      <c r="J12" s="68" t="s">
        <v>35</v>
      </c>
      <c r="K12" s="68" t="s">
        <v>36</v>
      </c>
    </row>
    <row r="13" spans="1:11" x14ac:dyDescent="0.4">
      <c r="A13" s="8"/>
      <c r="B13" s="41" t="s">
        <v>37</v>
      </c>
      <c r="C13" s="41" t="s">
        <v>38</v>
      </c>
      <c r="D13" s="41" t="s">
        <v>39</v>
      </c>
      <c r="E13" s="41" t="s">
        <v>39</v>
      </c>
      <c r="F13" s="8"/>
      <c r="G13" s="42" t="s">
        <v>40</v>
      </c>
      <c r="H13" s="5"/>
      <c r="I13" s="68"/>
      <c r="J13" s="68"/>
      <c r="K13" s="68"/>
    </row>
    <row r="14" spans="1:11" ht="15.95" customHeight="1" x14ac:dyDescent="0.4">
      <c r="A14" s="43" t="s">
        <v>43</v>
      </c>
      <c r="B14" s="44">
        <v>112</v>
      </c>
      <c r="C14" s="45">
        <v>100</v>
      </c>
      <c r="D14" s="51"/>
      <c r="E14" s="52">
        <v>7952</v>
      </c>
      <c r="F14" s="48"/>
      <c r="G14" s="45">
        <f>ROUNDDOWN($F$6*B14*(1.85-C14/100),2)</f>
        <v>0</v>
      </c>
      <c r="H14" s="50"/>
      <c r="I14" s="45">
        <f t="shared" ref="I14:I25" si="0">G14+H14</f>
        <v>0</v>
      </c>
      <c r="J14" s="49">
        <f t="shared" ref="J14:J25" si="1">ROUNDDOWN(D14*$F$8+E14*$F$9+F14*$F$10,2)</f>
        <v>0</v>
      </c>
      <c r="K14" s="45">
        <f>ROUNDDOWN(I14+J14,0)</f>
        <v>0</v>
      </c>
    </row>
    <row r="15" spans="1:11" ht="15.95" customHeight="1" x14ac:dyDescent="0.4">
      <c r="A15" s="43" t="s">
        <v>44</v>
      </c>
      <c r="B15" s="44">
        <v>112</v>
      </c>
      <c r="C15" s="45">
        <v>100</v>
      </c>
      <c r="D15" s="51"/>
      <c r="E15" s="52">
        <v>7048</v>
      </c>
      <c r="F15" s="50"/>
      <c r="G15" s="45">
        <f t="shared" ref="G15:G25" si="2">ROUNDDOWN($F$6*B15*(1.85-C15/100),2)</f>
        <v>0</v>
      </c>
      <c r="H15" s="50"/>
      <c r="I15" s="45">
        <f t="shared" si="0"/>
        <v>0</v>
      </c>
      <c r="J15" s="49">
        <f t="shared" si="1"/>
        <v>0</v>
      </c>
      <c r="K15" s="45">
        <f t="shared" ref="K15:K25" si="3">ROUNDDOWN(I15+J15,0)</f>
        <v>0</v>
      </c>
    </row>
    <row r="16" spans="1:11" ht="15.95" customHeight="1" x14ac:dyDescent="0.4">
      <c r="A16" s="43" t="s">
        <v>45</v>
      </c>
      <c r="B16" s="44">
        <v>112</v>
      </c>
      <c r="C16" s="45">
        <v>100</v>
      </c>
      <c r="D16" s="51"/>
      <c r="E16" s="52">
        <v>8102</v>
      </c>
      <c r="F16" s="50"/>
      <c r="G16" s="45">
        <f>ROUNDDOWN($F$6*B16*(1.85-C16/100),2)</f>
        <v>0</v>
      </c>
      <c r="H16" s="50"/>
      <c r="I16" s="45">
        <f t="shared" si="0"/>
        <v>0</v>
      </c>
      <c r="J16" s="49">
        <f t="shared" si="1"/>
        <v>0</v>
      </c>
      <c r="K16" s="45">
        <f t="shared" si="3"/>
        <v>0</v>
      </c>
    </row>
    <row r="17" spans="1:11" ht="15.95" customHeight="1" x14ac:dyDescent="0.4">
      <c r="A17" s="43" t="s">
        <v>46</v>
      </c>
      <c r="B17" s="44">
        <v>112</v>
      </c>
      <c r="C17" s="45">
        <v>100</v>
      </c>
      <c r="D17" s="46">
        <v>11100</v>
      </c>
      <c r="E17" s="47"/>
      <c r="F17" s="50"/>
      <c r="G17" s="45">
        <f t="shared" si="2"/>
        <v>0</v>
      </c>
      <c r="H17" s="50"/>
      <c r="I17" s="45">
        <f t="shared" si="0"/>
        <v>0</v>
      </c>
      <c r="J17" s="49">
        <f t="shared" si="1"/>
        <v>0</v>
      </c>
      <c r="K17" s="45">
        <f t="shared" si="3"/>
        <v>0</v>
      </c>
    </row>
    <row r="18" spans="1:11" ht="15.95" customHeight="1" x14ac:dyDescent="0.4">
      <c r="A18" s="43" t="s">
        <v>47</v>
      </c>
      <c r="B18" s="44">
        <v>112</v>
      </c>
      <c r="C18" s="45">
        <v>100</v>
      </c>
      <c r="D18" s="46">
        <v>6774</v>
      </c>
      <c r="E18" s="47"/>
      <c r="F18" s="50"/>
      <c r="G18" s="45">
        <f t="shared" si="2"/>
        <v>0</v>
      </c>
      <c r="H18" s="50"/>
      <c r="I18" s="45">
        <f t="shared" si="0"/>
        <v>0</v>
      </c>
      <c r="J18" s="49">
        <f t="shared" si="1"/>
        <v>0</v>
      </c>
      <c r="K18" s="45">
        <f t="shared" si="3"/>
        <v>0</v>
      </c>
    </row>
    <row r="19" spans="1:11" ht="15.95" customHeight="1" x14ac:dyDescent="0.4">
      <c r="A19" s="43" t="s">
        <v>48</v>
      </c>
      <c r="B19" s="44">
        <v>112</v>
      </c>
      <c r="C19" s="45">
        <v>100</v>
      </c>
      <c r="D19" s="46">
        <v>11449</v>
      </c>
      <c r="E19" s="47"/>
      <c r="F19" s="50"/>
      <c r="G19" s="45">
        <f t="shared" si="2"/>
        <v>0</v>
      </c>
      <c r="H19" s="50"/>
      <c r="I19" s="45">
        <f t="shared" si="0"/>
        <v>0</v>
      </c>
      <c r="J19" s="49">
        <f t="shared" si="1"/>
        <v>0</v>
      </c>
      <c r="K19" s="45">
        <f t="shared" si="3"/>
        <v>0</v>
      </c>
    </row>
    <row r="20" spans="1:11" ht="15.95" customHeight="1" x14ac:dyDescent="0.4">
      <c r="A20" s="43" t="s">
        <v>49</v>
      </c>
      <c r="B20" s="44">
        <v>112</v>
      </c>
      <c r="C20" s="45">
        <v>100</v>
      </c>
      <c r="D20" s="51"/>
      <c r="E20" s="52">
        <v>10814</v>
      </c>
      <c r="F20" s="50"/>
      <c r="G20" s="45">
        <f>ROUNDDOWN($F$6*B20*(1.85-C20/100),2)</f>
        <v>0</v>
      </c>
      <c r="H20" s="50"/>
      <c r="I20" s="45">
        <f t="shared" si="0"/>
        <v>0</v>
      </c>
      <c r="J20" s="49">
        <f t="shared" si="1"/>
        <v>0</v>
      </c>
      <c r="K20" s="45">
        <f t="shared" si="3"/>
        <v>0</v>
      </c>
    </row>
    <row r="21" spans="1:11" ht="15.95" customHeight="1" x14ac:dyDescent="0.4">
      <c r="A21" s="43" t="s">
        <v>50</v>
      </c>
      <c r="B21" s="44">
        <v>112</v>
      </c>
      <c r="C21" s="45">
        <v>100</v>
      </c>
      <c r="D21" s="51"/>
      <c r="E21" s="52">
        <v>7641</v>
      </c>
      <c r="F21" s="50"/>
      <c r="G21" s="45">
        <f t="shared" si="2"/>
        <v>0</v>
      </c>
      <c r="H21" s="50"/>
      <c r="I21" s="45">
        <f t="shared" si="0"/>
        <v>0</v>
      </c>
      <c r="J21" s="49">
        <f t="shared" si="1"/>
        <v>0</v>
      </c>
      <c r="K21" s="45">
        <f t="shared" si="3"/>
        <v>0</v>
      </c>
    </row>
    <row r="22" spans="1:11" ht="15.95" customHeight="1" x14ac:dyDescent="0.4">
      <c r="A22" s="43" t="s">
        <v>51</v>
      </c>
      <c r="B22" s="44">
        <v>112</v>
      </c>
      <c r="C22" s="45">
        <v>100</v>
      </c>
      <c r="D22" s="51"/>
      <c r="E22" s="52">
        <v>8452</v>
      </c>
      <c r="F22" s="50"/>
      <c r="G22" s="45">
        <f t="shared" si="2"/>
        <v>0</v>
      </c>
      <c r="H22" s="50"/>
      <c r="I22" s="45">
        <f t="shared" si="0"/>
        <v>0</v>
      </c>
      <c r="J22" s="49">
        <f t="shared" si="1"/>
        <v>0</v>
      </c>
      <c r="K22" s="45">
        <f t="shared" si="3"/>
        <v>0</v>
      </c>
    </row>
    <row r="23" spans="1:11" ht="15.95" customHeight="1" x14ac:dyDescent="0.4">
      <c r="A23" s="43" t="s">
        <v>52</v>
      </c>
      <c r="B23" s="44">
        <v>112</v>
      </c>
      <c r="C23" s="45">
        <v>100</v>
      </c>
      <c r="D23" s="51"/>
      <c r="E23" s="52">
        <v>9747</v>
      </c>
      <c r="F23" s="50"/>
      <c r="G23" s="45">
        <f t="shared" si="2"/>
        <v>0</v>
      </c>
      <c r="H23" s="50"/>
      <c r="I23" s="45">
        <f t="shared" si="0"/>
        <v>0</v>
      </c>
      <c r="J23" s="49">
        <f t="shared" si="1"/>
        <v>0</v>
      </c>
      <c r="K23" s="45">
        <f t="shared" si="3"/>
        <v>0</v>
      </c>
    </row>
    <row r="24" spans="1:11" ht="15.95" customHeight="1" x14ac:dyDescent="0.4">
      <c r="A24" s="43" t="s">
        <v>53</v>
      </c>
      <c r="B24" s="44">
        <v>112</v>
      </c>
      <c r="C24" s="45">
        <v>100</v>
      </c>
      <c r="D24" s="51"/>
      <c r="E24" s="52">
        <v>12079</v>
      </c>
      <c r="F24" s="50"/>
      <c r="G24" s="45">
        <f t="shared" si="2"/>
        <v>0</v>
      </c>
      <c r="H24" s="50"/>
      <c r="I24" s="45">
        <f t="shared" si="0"/>
        <v>0</v>
      </c>
      <c r="J24" s="49">
        <f t="shared" si="1"/>
        <v>0</v>
      </c>
      <c r="K24" s="45">
        <f t="shared" si="3"/>
        <v>0</v>
      </c>
    </row>
    <row r="25" spans="1:11" ht="15.95" customHeight="1" x14ac:dyDescent="0.4">
      <c r="A25" s="43" t="s">
        <v>54</v>
      </c>
      <c r="B25" s="44">
        <v>112</v>
      </c>
      <c r="C25" s="45">
        <v>100</v>
      </c>
      <c r="D25" s="51"/>
      <c r="E25" s="52">
        <v>13016</v>
      </c>
      <c r="F25" s="50"/>
      <c r="G25" s="45">
        <f t="shared" si="2"/>
        <v>0</v>
      </c>
      <c r="H25" s="50"/>
      <c r="I25" s="45">
        <f t="shared" si="0"/>
        <v>0</v>
      </c>
      <c r="J25" s="49">
        <f t="shared" si="1"/>
        <v>0</v>
      </c>
      <c r="K25" s="45">
        <f t="shared" si="3"/>
        <v>0</v>
      </c>
    </row>
    <row r="26" spans="1:11" ht="15.95" customHeight="1" x14ac:dyDescent="0.4">
      <c r="B26" s="53"/>
      <c r="C26" s="53" t="s">
        <v>41</v>
      </c>
      <c r="D26" s="45">
        <f>SUM(D14:D25)</f>
        <v>29323</v>
      </c>
      <c r="E26" s="45">
        <f>SUM(E14:E25)</f>
        <v>84851</v>
      </c>
      <c r="F26" s="45">
        <f>SUM(F14:F25)</f>
        <v>0</v>
      </c>
      <c r="G26" s="45">
        <f>SUM(G14:G25)</f>
        <v>0</v>
      </c>
      <c r="H26" s="50"/>
      <c r="I26" s="45">
        <f t="shared" ref="I26:J26" si="4">SUM(I14:I25)</f>
        <v>0</v>
      </c>
      <c r="J26" s="49">
        <f t="shared" si="4"/>
        <v>0</v>
      </c>
      <c r="K26" s="45">
        <f>SUM(K14:K25)</f>
        <v>0</v>
      </c>
    </row>
    <row r="27" spans="1:11" ht="51.75" customHeight="1" thickBot="1" x14ac:dyDescent="0.45">
      <c r="B27" s="53"/>
      <c r="C27" s="53" t="s">
        <v>42</v>
      </c>
      <c r="D27" s="80">
        <f>SUM(D26:F26)</f>
        <v>114174</v>
      </c>
      <c r="E27" s="81"/>
      <c r="F27" s="82"/>
      <c r="G27" s="53"/>
      <c r="H27" s="53"/>
      <c r="I27" s="53"/>
      <c r="J27" s="53"/>
      <c r="K27" s="53"/>
    </row>
    <row r="28" spans="1:11" ht="32.25" customHeight="1" thickBot="1" x14ac:dyDescent="0.45">
      <c r="B28" s="53"/>
      <c r="C28" s="53"/>
      <c r="D28" s="53"/>
      <c r="E28" s="53"/>
      <c r="F28" s="53"/>
      <c r="G28" s="53"/>
      <c r="H28" s="80" t="s">
        <v>59</v>
      </c>
      <c r="I28" s="83"/>
      <c r="J28" s="84">
        <f>ROUNDDOWN(K26*100/110,0)</f>
        <v>0</v>
      </c>
      <c r="K28" s="85"/>
    </row>
    <row r="29" spans="1:11" ht="54.75" customHeight="1" x14ac:dyDescent="0.4">
      <c r="B29" s="53"/>
      <c r="C29" s="53"/>
      <c r="D29" s="53"/>
      <c r="E29" s="53"/>
      <c r="F29" s="53"/>
      <c r="G29" s="53"/>
      <c r="H29" s="75" t="s">
        <v>60</v>
      </c>
      <c r="I29" s="75"/>
      <c r="J29" s="75"/>
      <c r="K29" s="75"/>
    </row>
    <row r="30" spans="1:11" x14ac:dyDescent="0.4">
      <c r="B30" s="53"/>
      <c r="C30" s="53"/>
      <c r="D30" s="53"/>
      <c r="E30" s="53"/>
      <c r="F30" s="53"/>
      <c r="G30" s="53"/>
      <c r="H30" s="53"/>
      <c r="I30" s="53"/>
      <c r="J30" s="53"/>
      <c r="K30" s="53"/>
    </row>
    <row r="31" spans="1:11" x14ac:dyDescent="0.4">
      <c r="B31" s="53"/>
      <c r="C31" s="53"/>
      <c r="D31" s="53"/>
      <c r="E31" s="53"/>
      <c r="F31" s="53"/>
      <c r="G31" s="53"/>
      <c r="H31" s="53"/>
      <c r="I31" s="53"/>
      <c r="J31" s="53"/>
      <c r="K31" s="53"/>
    </row>
    <row r="32" spans="1:11" x14ac:dyDescent="0.4">
      <c r="B32" s="53"/>
      <c r="C32" s="53"/>
      <c r="D32" s="53"/>
      <c r="E32" s="53"/>
      <c r="F32" s="53"/>
      <c r="G32" s="53"/>
      <c r="H32" s="53"/>
      <c r="I32" s="53"/>
      <c r="J32" s="53"/>
      <c r="K32" s="53"/>
    </row>
    <row r="33" spans="2:11" x14ac:dyDescent="0.4">
      <c r="B33" s="53"/>
      <c r="C33" s="53"/>
      <c r="D33" s="53"/>
      <c r="E33" s="53"/>
      <c r="F33" s="53"/>
      <c r="G33" s="53"/>
      <c r="H33" s="53"/>
      <c r="I33" s="53"/>
      <c r="J33" s="53"/>
      <c r="K33" s="53"/>
    </row>
    <row r="34" spans="2:11" x14ac:dyDescent="0.4">
      <c r="B34" s="53"/>
      <c r="C34" s="53"/>
      <c r="D34" s="53"/>
      <c r="E34" s="53"/>
      <c r="F34" s="53"/>
      <c r="G34" s="53"/>
      <c r="H34" s="53"/>
      <c r="I34" s="53"/>
      <c r="J34" s="53"/>
      <c r="K34" s="53"/>
    </row>
    <row r="35" spans="2:11" x14ac:dyDescent="0.4">
      <c r="B35" s="53"/>
      <c r="C35" s="53"/>
      <c r="D35" s="53"/>
      <c r="E35" s="53"/>
      <c r="F35" s="53"/>
      <c r="G35" s="53"/>
      <c r="H35" s="53"/>
      <c r="I35" s="53"/>
      <c r="J35" s="53"/>
      <c r="K35" s="53"/>
    </row>
    <row r="36" spans="2:11" x14ac:dyDescent="0.4">
      <c r="B36" s="53"/>
      <c r="C36" s="53"/>
      <c r="D36" s="53"/>
      <c r="E36" s="53"/>
      <c r="F36" s="53"/>
      <c r="G36" s="53"/>
      <c r="H36" s="53"/>
      <c r="I36" s="53"/>
      <c r="J36" s="53"/>
      <c r="K36" s="53"/>
    </row>
    <row r="37" spans="2:11" x14ac:dyDescent="0.4">
      <c r="B37" s="53"/>
      <c r="C37" s="53"/>
      <c r="D37" s="53"/>
      <c r="E37" s="53"/>
      <c r="F37" s="53"/>
      <c r="G37" s="53"/>
      <c r="H37" s="53"/>
      <c r="I37" s="53"/>
      <c r="J37" s="53"/>
      <c r="K37" s="53"/>
    </row>
    <row r="38" spans="2:11" x14ac:dyDescent="0.4">
      <c r="B38" s="53"/>
      <c r="C38" s="53"/>
      <c r="D38" s="53"/>
      <c r="E38" s="53"/>
      <c r="F38" s="53"/>
      <c r="G38" s="53"/>
      <c r="H38" s="53"/>
      <c r="I38" s="53"/>
      <c r="J38" s="53"/>
      <c r="K38" s="53"/>
    </row>
  </sheetData>
  <protectedRanges>
    <protectedRange sqref="F6 F8:F9" name="範囲1"/>
  </protectedRanges>
  <mergeCells count="18">
    <mergeCell ref="H29:K29"/>
    <mergeCell ref="C8:C10"/>
    <mergeCell ref="D8:E8"/>
    <mergeCell ref="D9:E9"/>
    <mergeCell ref="D10:E10"/>
    <mergeCell ref="G12:H12"/>
    <mergeCell ref="I12:I13"/>
    <mergeCell ref="J12:J13"/>
    <mergeCell ref="K12:K13"/>
    <mergeCell ref="D27:F27"/>
    <mergeCell ref="H28:I28"/>
    <mergeCell ref="J28:K28"/>
    <mergeCell ref="A2:F2"/>
    <mergeCell ref="C5:E5"/>
    <mergeCell ref="F5:G5"/>
    <mergeCell ref="C6:C7"/>
    <mergeCell ref="D6:E6"/>
    <mergeCell ref="D7:E7"/>
  </mergeCells>
  <phoneticPr fontId="1"/>
  <pageMargins left="0.70866141732283472" right="0.70866141732283472" top="0.74803149606299213" bottom="0.74803149606299213" header="0.31496062992125984" footer="0.31496062992125984"/>
  <pageSetup paperSize="9" scale="85" orientation="landscape" verticalDpi="0" r:id="rId1"/>
  <headerFooter>
    <oddHeader>&amp;R&amp;"BIZ UDゴシック,標準"&amp;14別紙2-1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【別紙2】総括表</vt:lpstr>
      <vt:lpstr>1組合立養基小学校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安藤 智喜</cp:lastModifiedBy>
  <dcterms:modified xsi:type="dcterms:W3CDTF">2026-02-03T07:53:28Z</dcterms:modified>
</cp:coreProperties>
</file>