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v01\home\0200総務課\【管財契約係】\【電力一般競争入札（R6～）】\R06\養基組合\"/>
    </mc:Choice>
  </mc:AlternateContent>
  <bookViews>
    <workbookView xWindow="4308" yWindow="0" windowWidth="14616" windowHeight="10848" tabRatio="773"/>
  </bookViews>
  <sheets>
    <sheet name="【別紙2】総括表" sheetId="1" r:id="rId1"/>
    <sheet name="1組合立養基小学校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2" l="1"/>
  <c r="G14" i="2" l="1"/>
  <c r="G15" i="2"/>
  <c r="G16" i="2"/>
  <c r="G17" i="2"/>
  <c r="G18" i="2"/>
  <c r="G19" i="2"/>
  <c r="G20" i="2"/>
  <c r="G21" i="2"/>
  <c r="G22" i="2"/>
  <c r="G23" i="2"/>
  <c r="G24" i="2"/>
  <c r="G25" i="2"/>
  <c r="I11" i="1" l="1"/>
  <c r="H11" i="1"/>
  <c r="F11" i="1"/>
  <c r="I14" i="2" l="1"/>
  <c r="F26" i="2"/>
  <c r="E26" i="2"/>
  <c r="D26" i="2"/>
  <c r="J25" i="2"/>
  <c r="I25" i="2"/>
  <c r="J24" i="2"/>
  <c r="J23" i="2"/>
  <c r="J22" i="2"/>
  <c r="I22" i="2"/>
  <c r="J21" i="2"/>
  <c r="J20" i="2"/>
  <c r="I20" i="2"/>
  <c r="J19" i="2"/>
  <c r="J18" i="2"/>
  <c r="J17" i="2"/>
  <c r="I17" i="2"/>
  <c r="J16" i="2"/>
  <c r="I16" i="2"/>
  <c r="J15" i="2"/>
  <c r="I19" i="2" l="1"/>
  <c r="K19" i="2" s="1"/>
  <c r="I24" i="2"/>
  <c r="K24" i="2" s="1"/>
  <c r="I18" i="2"/>
  <c r="K18" i="2" s="1"/>
  <c r="D27" i="2"/>
  <c r="E11" i="1" s="1"/>
  <c r="K16" i="2"/>
  <c r="I21" i="2"/>
  <c r="K21" i="2" s="1"/>
  <c r="I23" i="2"/>
  <c r="K23" i="2" s="1"/>
  <c r="J26" i="2"/>
  <c r="K20" i="2"/>
  <c r="K22" i="2"/>
  <c r="K25" i="2"/>
  <c r="K17" i="2"/>
  <c r="I15" i="2"/>
  <c r="K15" i="2" s="1"/>
  <c r="G26" i="2"/>
  <c r="K14" i="2"/>
  <c r="G2" i="2" l="1"/>
  <c r="E12" i="1"/>
  <c r="K26" i="2"/>
  <c r="I26" i="2"/>
  <c r="J28" i="2" l="1"/>
  <c r="M11" i="1" s="1"/>
  <c r="M12" i="1" s="1"/>
</calcChain>
</file>

<file path=xl/sharedStrings.xml><?xml version="1.0" encoding="utf-8"?>
<sst xmlns="http://schemas.openxmlformats.org/spreadsheetml/2006/main" count="68" uniqueCount="61">
  <si>
    <t>No.</t>
    <phoneticPr fontId="1"/>
  </si>
  <si>
    <t>施設名称</t>
    <rPh sb="0" eb="2">
      <t>シセツ</t>
    </rPh>
    <rPh sb="2" eb="4">
      <t>メイショウ</t>
    </rPh>
    <phoneticPr fontId="1"/>
  </si>
  <si>
    <t>予定年間使用電力量
（kWh/年）</t>
    <rPh sb="0" eb="2">
      <t>ヨテイ</t>
    </rPh>
    <rPh sb="2" eb="4">
      <t>ネンカン</t>
    </rPh>
    <rPh sb="4" eb="6">
      <t>シヨウ</t>
    </rPh>
    <rPh sb="6" eb="9">
      <t>デンリョクリョウ</t>
    </rPh>
    <rPh sb="15" eb="16">
      <t>ネン</t>
    </rPh>
    <phoneticPr fontId="1"/>
  </si>
  <si>
    <t>単価</t>
    <rPh sb="0" eb="2">
      <t>タンカ</t>
    </rPh>
    <phoneticPr fontId="1"/>
  </si>
  <si>
    <t>契約電力
（kW）</t>
    <rPh sb="0" eb="2">
      <t>ケイヤク</t>
    </rPh>
    <rPh sb="2" eb="4">
      <t>デンリョク</t>
    </rPh>
    <phoneticPr fontId="1"/>
  </si>
  <si>
    <t>重負荷（kWh）</t>
    <rPh sb="0" eb="1">
      <t>ジュウ</t>
    </rPh>
    <rPh sb="1" eb="3">
      <t>フカ</t>
    </rPh>
    <phoneticPr fontId="1"/>
  </si>
  <si>
    <t>昼間（kWh）</t>
    <rPh sb="0" eb="2">
      <t>ヒルマ</t>
    </rPh>
    <phoneticPr fontId="1"/>
  </si>
  <si>
    <t>夜間（kWh）</t>
    <rPh sb="0" eb="2">
      <t>ヤカン</t>
    </rPh>
    <phoneticPr fontId="1"/>
  </si>
  <si>
    <t>基本料金（円：税込）</t>
    <rPh sb="0" eb="2">
      <t>キホン</t>
    </rPh>
    <rPh sb="2" eb="4">
      <t>リョウキン</t>
    </rPh>
    <rPh sb="5" eb="6">
      <t>エン</t>
    </rPh>
    <rPh sb="7" eb="9">
      <t>ゼイコ</t>
    </rPh>
    <phoneticPr fontId="1"/>
  </si>
  <si>
    <t>従量料金（円：税込）</t>
    <rPh sb="0" eb="2">
      <t>ジュウリョウ</t>
    </rPh>
    <rPh sb="2" eb="4">
      <t>リョウキン</t>
    </rPh>
    <rPh sb="5" eb="6">
      <t>エン</t>
    </rPh>
    <rPh sb="7" eb="9">
      <t>ゼイコ</t>
    </rPh>
    <phoneticPr fontId="1"/>
  </si>
  <si>
    <t>常時（円/kW/月）</t>
    <rPh sb="0" eb="2">
      <t>ジョウジ</t>
    </rPh>
    <phoneticPr fontId="1"/>
  </si>
  <si>
    <t>夏季（円/kWh）</t>
    <rPh sb="0" eb="2">
      <t>カキ</t>
    </rPh>
    <phoneticPr fontId="1"/>
  </si>
  <si>
    <t>その他季（円/kWh）</t>
    <rPh sb="2" eb="3">
      <t>タ</t>
    </rPh>
    <rPh sb="3" eb="4">
      <t>キ</t>
    </rPh>
    <phoneticPr fontId="1"/>
  </si>
  <si>
    <t>年間想定電気料金
（円：税抜）</t>
    <rPh sb="0" eb="2">
      <t>ネンカン</t>
    </rPh>
    <rPh sb="2" eb="4">
      <t>ソウテイ</t>
    </rPh>
    <rPh sb="4" eb="6">
      <t>デンキ</t>
    </rPh>
    <rPh sb="6" eb="8">
      <t>リョウキン</t>
    </rPh>
    <rPh sb="10" eb="11">
      <t>エン</t>
    </rPh>
    <rPh sb="12" eb="14">
      <t>ゼイヌ</t>
    </rPh>
    <phoneticPr fontId="1"/>
  </si>
  <si>
    <t>施設別年間想定電気料金　総括表</t>
    <rPh sb="0" eb="3">
      <t>シセツベツ</t>
    </rPh>
    <rPh sb="3" eb="5">
      <t>ネンカン</t>
    </rPh>
    <rPh sb="5" eb="7">
      <t>ソウテイ</t>
    </rPh>
    <rPh sb="7" eb="9">
      <t>デンキ</t>
    </rPh>
    <rPh sb="9" eb="11">
      <t>リョウキン</t>
    </rPh>
    <rPh sb="12" eb="14">
      <t>ソウカツ</t>
    </rPh>
    <rPh sb="14" eb="15">
      <t>ヒョウ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</si>
  <si>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</si>
  <si>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</si>
  <si>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</si>
  <si>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　</t>
    <phoneticPr fontId="1"/>
  </si>
  <si>
    <t>　　　</t>
    <phoneticPr fontId="1"/>
  </si>
  <si>
    <t>印　　</t>
    <rPh sb="0" eb="1">
      <t>イン</t>
    </rPh>
    <phoneticPr fontId="1"/>
  </si>
  <si>
    <t>kWh</t>
    <phoneticPr fontId="1"/>
  </si>
  <si>
    <t>電気料金内訳書</t>
    <rPh sb="0" eb="2">
      <t>デンキ</t>
    </rPh>
    <rPh sb="2" eb="4">
      <t>リョウキン</t>
    </rPh>
    <rPh sb="4" eb="7">
      <t>ウチワケショ</t>
    </rPh>
    <phoneticPr fontId="1"/>
  </si>
  <si>
    <t>税込</t>
    <rPh sb="0" eb="2">
      <t>ゼイコ</t>
    </rPh>
    <phoneticPr fontId="1"/>
  </si>
  <si>
    <t>基本料金</t>
    <rPh sb="0" eb="2">
      <t>キホン</t>
    </rPh>
    <rPh sb="2" eb="4">
      <t>リョウキン</t>
    </rPh>
    <phoneticPr fontId="1"/>
  </si>
  <si>
    <t>常時電力</t>
    <rPh sb="0" eb="2">
      <t>ジョウジ</t>
    </rPh>
    <rPh sb="2" eb="4">
      <t>デンリョク</t>
    </rPh>
    <phoneticPr fontId="1"/>
  </si>
  <si>
    <t>（円/kW/月）</t>
    <rPh sb="1" eb="2">
      <t>エン</t>
    </rPh>
    <rPh sb="6" eb="7">
      <t>ツキ</t>
    </rPh>
    <phoneticPr fontId="1"/>
  </si>
  <si>
    <t>従量料金</t>
    <rPh sb="0" eb="2">
      <t>ジュウリョウ</t>
    </rPh>
    <rPh sb="2" eb="4">
      <t>リョウキン</t>
    </rPh>
    <phoneticPr fontId="1"/>
  </si>
  <si>
    <t>夏季</t>
    <rPh sb="0" eb="2">
      <t>カキ</t>
    </rPh>
    <phoneticPr fontId="1"/>
  </si>
  <si>
    <t>（円/kWh）</t>
    <rPh sb="1" eb="2">
      <t>エン</t>
    </rPh>
    <phoneticPr fontId="1"/>
  </si>
  <si>
    <t>その他季</t>
    <rPh sb="2" eb="3">
      <t>タ</t>
    </rPh>
    <rPh sb="3" eb="4">
      <t>キ</t>
    </rPh>
    <phoneticPr fontId="1"/>
  </si>
  <si>
    <t>契約電力</t>
    <rPh sb="0" eb="2">
      <t>ケイヤク</t>
    </rPh>
    <rPh sb="2" eb="4">
      <t>デンリョク</t>
    </rPh>
    <phoneticPr fontId="1"/>
  </si>
  <si>
    <t>力率</t>
    <rPh sb="0" eb="2">
      <t>リキリツ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</si>
  <si>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</si>
  <si>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>合　計</t>
    <rPh sb="0" eb="1">
      <t>ア</t>
    </rPh>
    <rPh sb="2" eb="3">
      <t>ケイ</t>
    </rPh>
    <phoneticPr fontId="1"/>
  </si>
  <si>
    <t>従量料金（円）</t>
    <rPh sb="0" eb="2">
      <t>ジュウリョウ</t>
    </rPh>
    <rPh sb="2" eb="4">
      <t>リョウキン</t>
    </rPh>
    <rPh sb="5" eb="6">
      <t>エン</t>
    </rPh>
    <phoneticPr fontId="1"/>
  </si>
  <si>
    <t>電気料金（円：税込）</t>
    <rPh sb="0" eb="2">
      <t>デンキ</t>
    </rPh>
    <rPh sb="2" eb="4">
      <t>リョウキン</t>
    </rPh>
    <rPh sb="5" eb="6">
      <t>エン</t>
    </rPh>
    <rPh sb="7" eb="9">
      <t>ゼイコ</t>
    </rPh>
    <phoneticPr fontId="1"/>
  </si>
  <si>
    <t>（kW）</t>
    <phoneticPr fontId="1"/>
  </si>
  <si>
    <t>（%）</t>
    <phoneticPr fontId="1"/>
  </si>
  <si>
    <t>（kWh）</t>
    <phoneticPr fontId="1"/>
  </si>
  <si>
    <t>常時</t>
    <rPh sb="0" eb="2">
      <t>ジョウジ</t>
    </rPh>
    <phoneticPr fontId="1"/>
  </si>
  <si>
    <t>（小計）</t>
    <rPh sb="1" eb="3">
      <t>ショウケイ</t>
    </rPh>
    <phoneticPr fontId="1"/>
  </si>
  <si>
    <t>（合計）</t>
    <rPh sb="1" eb="3">
      <t>ゴウケイ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</si>
  <si>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</si>
  <si>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</si>
  <si>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</si>
  <si>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</si>
  <si>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</si>
  <si>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</si>
  <si>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</si>
  <si>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</si>
  <si>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</si>
  <si>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</si>
  <si>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</si>
  <si>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</si>
  <si>
    <t>予備（円/kW/月）</t>
    <rPh sb="0" eb="2">
      <t>ヨビ</t>
    </rPh>
    <phoneticPr fontId="1"/>
  </si>
  <si>
    <t>電気料金総価（円：税抜）</t>
    <rPh sb="0" eb="2">
      <t>デンキ</t>
    </rPh>
    <rPh sb="2" eb="4">
      <t>リョウキン</t>
    </rPh>
    <rPh sb="4" eb="5">
      <t>ソウ</t>
    </rPh>
    <rPh sb="5" eb="6">
      <t>アタイ</t>
    </rPh>
    <rPh sb="7" eb="8">
      <t>エン</t>
    </rPh>
    <rPh sb="9" eb="11">
      <t>ゼイヌキ</t>
    </rPh>
    <phoneticPr fontId="1"/>
  </si>
  <si>
    <t>組合立養基小学校</t>
    <phoneticPr fontId="1"/>
  </si>
  <si>
    <t>【組合立養基小学校で使用する電力調達】　予定使用電力量</t>
    <rPh sb="1" eb="3">
      <t>クミアイ</t>
    </rPh>
    <rPh sb="3" eb="4">
      <t>リツ</t>
    </rPh>
    <rPh sb="4" eb="5">
      <t>ヨウ</t>
    </rPh>
    <rPh sb="5" eb="6">
      <t>キ</t>
    </rPh>
    <rPh sb="6" eb="9">
      <t>ショウガッコウ</t>
    </rPh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7">
      <t>デンリョクリョウ</t>
    </rPh>
    <phoneticPr fontId="1"/>
  </si>
  <si>
    <t>組合立養基小学校　合計金額</t>
    <rPh sb="0" eb="2">
      <t>クミアイ</t>
    </rPh>
    <rPh sb="2" eb="3">
      <t>リツ</t>
    </rPh>
    <rPh sb="3" eb="4">
      <t>ヨウ</t>
    </rPh>
    <rPh sb="4" eb="5">
      <t>キ</t>
    </rPh>
    <rPh sb="5" eb="8">
      <t>ショウガッコウ</t>
    </rPh>
    <rPh sb="9" eb="11">
      <t>ゴウケイ</t>
    </rPh>
    <rPh sb="11" eb="13">
      <t>キンガク</t>
    </rPh>
    <phoneticPr fontId="1"/>
  </si>
  <si>
    <t>※　組合立養基小学校　合計金額は、各月の電気料金（円：税込）【１円未満の端数があるときは、その端数金額を切り捨てた額】の合計金額の110分の100に相当する額とする。</t>
    <rPh sb="2" eb="4">
      <t>クミアイ</t>
    </rPh>
    <rPh sb="4" eb="5">
      <t>リツ</t>
    </rPh>
    <rPh sb="5" eb="6">
      <t>ヨウ</t>
    </rPh>
    <rPh sb="6" eb="7">
      <t>キ</t>
    </rPh>
    <rPh sb="7" eb="10">
      <t>ショウガッコウ</t>
    </rPh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</si>
</sst>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.00_);[Red]\(#,##0.00\)"/>
    <numFmt numFmtId="178" formatCode="#,##0_);[Red]\(#,##0\)"/>
    <numFmt numFmtId="179" formatCode="#,##0.0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b/>
      <sz val="18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178" fontId="3" fillId="0" borderId="4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5" xfId="0" applyNumberFormat="1" applyFont="1" applyBorder="1">
      <alignment vertical="center"/>
    </xf>
    <xf numFmtId="176" fontId="3" fillId="2" borderId="5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178" fontId="5" fillId="0" borderId="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8" fontId="6" fillId="0" borderId="6" xfId="0" applyNumberFormat="1" applyFont="1" applyBorder="1">
      <alignment vertical="center"/>
    </xf>
    <xf numFmtId="0" fontId="7" fillId="0" borderId="0" xfId="0" applyFont="1">
      <alignment vertical="center"/>
    </xf>
    <xf numFmtId="176" fontId="4" fillId="0" borderId="7" xfId="0" applyNumberFormat="1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5" fillId="0" borderId="7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178" fontId="3" fillId="0" borderId="0" xfId="0" applyNumberFormat="1" applyFont="1">
      <alignment vertical="center"/>
    </xf>
    <xf numFmtId="179" fontId="2" fillId="0" borderId="9" xfId="0" applyNumberFormat="1" applyFont="1" applyBorder="1" applyProtection="1">
      <alignment vertical="center"/>
      <protection locked="0"/>
    </xf>
    <xf numFmtId="0" fontId="2" fillId="0" borderId="10" xfId="0" applyFont="1" applyBorder="1">
      <alignment vertical="center"/>
    </xf>
    <xf numFmtId="179" fontId="2" fillId="3" borderId="11" xfId="0" applyNumberFormat="1" applyFont="1" applyFill="1" applyBorder="1" applyProtection="1">
      <alignment vertical="center"/>
      <protection locked="0"/>
    </xf>
    <xf numFmtId="0" fontId="2" fillId="3" borderId="10" xfId="0" applyFont="1" applyFill="1" applyBorder="1">
      <alignment vertical="center"/>
    </xf>
    <xf numFmtId="179" fontId="2" fillId="4" borderId="6" xfId="0" applyNumberFormat="1" applyFont="1" applyFill="1" applyBorder="1" applyProtection="1">
      <alignment vertical="center"/>
      <protection locked="0"/>
    </xf>
    <xf numFmtId="0" fontId="2" fillId="4" borderId="10" xfId="0" applyFont="1" applyFill="1" applyBorder="1">
      <alignment vertical="center"/>
    </xf>
    <xf numFmtId="179" fontId="2" fillId="0" borderId="1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shrinkToFit="1"/>
    </xf>
    <xf numFmtId="178" fontId="2" fillId="0" borderId="4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3" borderId="1" xfId="0" applyNumberFormat="1" applyFont="1" applyFill="1" applyBorder="1">
      <alignment vertical="center"/>
    </xf>
    <xf numFmtId="178" fontId="2" fillId="4" borderId="5" xfId="0" applyNumberFormat="1" applyFont="1" applyFill="1" applyBorder="1">
      <alignment vertical="center"/>
    </xf>
    <xf numFmtId="178" fontId="2" fillId="0" borderId="1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3" borderId="5" xfId="0" applyNumberFormat="1" applyFont="1" applyFill="1" applyBorder="1">
      <alignment vertical="center"/>
    </xf>
    <xf numFmtId="178" fontId="2" fillId="4" borderId="1" xfId="0" applyNumberFormat="1" applyFont="1" applyFill="1" applyBorder="1">
      <alignment vertical="center"/>
    </xf>
    <xf numFmtId="178" fontId="2" fillId="0" borderId="0" xfId="0" applyNumberFormat="1" applyFont="1">
      <alignment vertical="center"/>
    </xf>
    <xf numFmtId="179" fontId="2" fillId="0" borderId="19" xfId="0" applyNumberFormat="1" applyFont="1" applyBorder="1" applyProtection="1">
      <alignment vertical="center"/>
      <protection locked="0"/>
    </xf>
    <xf numFmtId="177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8" fontId="3" fillId="2" borderId="5" xfId="0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178" fontId="3" fillId="0" borderId="20" xfId="0" applyNumberFormat="1" applyFont="1" applyFill="1" applyBorder="1">
      <alignment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5"/>
  <sheetViews>
    <sheetView tabSelected="1" view="pageBreakPreview" zoomScale="60" zoomScaleNormal="70" workbookViewId="0">
      <selection activeCell="E11" sqref="E11"/>
    </sheetView>
  </sheetViews>
  <sheetFormatPr defaultColWidth="9" defaultRowHeight="14.4" x14ac:dyDescent="0.45"/>
  <cols>
    <col min="1" max="2" width="9" style="1"/>
    <col min="3" max="3" width="27.69921875" style="1" customWidth="1"/>
    <col min="4" max="4" width="11.8984375" style="1" customWidth="1"/>
    <col min="5" max="5" width="18.69921875" style="1" customWidth="1"/>
    <col min="6" max="6" width="21.5" style="1" bestFit="1" customWidth="1"/>
    <col min="7" max="12" width="14.8984375" style="1" customWidth="1"/>
    <col min="13" max="13" width="23.69921875" style="1" customWidth="1"/>
    <col min="14" max="16384" width="9" style="1"/>
  </cols>
  <sheetData>
    <row r="2" spans="2:13" ht="30" customHeight="1" x14ac:dyDescent="0.45">
      <c r="B2" s="22" t="s">
        <v>14</v>
      </c>
      <c r="G2" s="55"/>
      <c r="I2" s="23" t="s">
        <v>15</v>
      </c>
      <c r="J2" s="23"/>
      <c r="K2" s="23"/>
      <c r="L2" s="24"/>
      <c r="M2" s="29"/>
    </row>
    <row r="3" spans="2:13" ht="24.9" customHeight="1" x14ac:dyDescent="0.45">
      <c r="B3" s="25"/>
      <c r="G3" s="55"/>
      <c r="I3" s="26"/>
      <c r="J3" s="26"/>
      <c r="K3" s="26"/>
      <c r="L3" s="27"/>
    </row>
    <row r="4" spans="2:13" ht="30" customHeight="1" x14ac:dyDescent="0.45">
      <c r="B4" s="25"/>
      <c r="G4" s="55"/>
      <c r="I4" s="23" t="s">
        <v>16</v>
      </c>
      <c r="J4" s="23"/>
      <c r="K4" s="23"/>
      <c r="L4" s="24"/>
      <c r="M4" s="29"/>
    </row>
    <row r="5" spans="2:13" ht="24.9" customHeight="1" x14ac:dyDescent="0.45">
      <c r="B5" s="25"/>
      <c r="G5" s="55"/>
      <c r="I5" s="26"/>
      <c r="J5" s="26"/>
      <c r="K5" s="26"/>
      <c r="L5" s="27"/>
    </row>
    <row r="6" spans="2:13" ht="30" customHeight="1" x14ac:dyDescent="0.45">
      <c r="G6" s="55"/>
      <c r="I6" s="23" t="s">
        <v>17</v>
      </c>
      <c r="J6" s="23" t="s">
        <v>18</v>
      </c>
      <c r="K6" s="28" t="s">
        <v>19</v>
      </c>
      <c r="L6" s="28"/>
      <c r="M6" s="30" t="s">
        <v>20</v>
      </c>
    </row>
    <row r="7" spans="2:13" ht="30" customHeight="1" x14ac:dyDescent="0.45"/>
    <row r="8" spans="2:13" ht="21.75" customHeight="1" x14ac:dyDescent="0.45">
      <c r="B8" s="62" t="s">
        <v>0</v>
      </c>
      <c r="C8" s="68" t="s">
        <v>1</v>
      </c>
      <c r="D8" s="65" t="s">
        <v>4</v>
      </c>
      <c r="E8" s="65" t="s">
        <v>2</v>
      </c>
      <c r="F8" s="68" t="s">
        <v>3</v>
      </c>
      <c r="G8" s="68"/>
      <c r="H8" s="68"/>
      <c r="I8" s="68"/>
      <c r="J8" s="68"/>
      <c r="K8" s="68"/>
      <c r="L8" s="68"/>
      <c r="M8" s="69" t="s">
        <v>13</v>
      </c>
    </row>
    <row r="9" spans="2:13" ht="21.75" customHeight="1" x14ac:dyDescent="0.45">
      <c r="B9" s="63"/>
      <c r="C9" s="68"/>
      <c r="D9" s="63"/>
      <c r="E9" s="66"/>
      <c r="F9" s="71" t="s">
        <v>8</v>
      </c>
      <c r="G9" s="72"/>
      <c r="H9" s="70" t="s">
        <v>9</v>
      </c>
      <c r="I9" s="70"/>
      <c r="J9" s="70"/>
      <c r="K9" s="70"/>
      <c r="L9" s="70"/>
      <c r="M9" s="69"/>
    </row>
    <row r="10" spans="2:13" ht="21.75" customHeight="1" x14ac:dyDescent="0.45">
      <c r="B10" s="64"/>
      <c r="C10" s="68"/>
      <c r="D10" s="64"/>
      <c r="E10" s="67"/>
      <c r="F10" s="4" t="s">
        <v>10</v>
      </c>
      <c r="G10" s="56" t="s">
        <v>55</v>
      </c>
      <c r="H10" s="2" t="s">
        <v>11</v>
      </c>
      <c r="I10" s="3" t="s">
        <v>12</v>
      </c>
      <c r="J10" s="2" t="s">
        <v>5</v>
      </c>
      <c r="K10" s="3" t="s">
        <v>6</v>
      </c>
      <c r="L10" s="2" t="s">
        <v>7</v>
      </c>
      <c r="M10" s="69"/>
    </row>
    <row r="11" spans="2:13" ht="25.5" customHeight="1" thickBot="1" x14ac:dyDescent="0.5">
      <c r="B11" s="6">
        <v>1</v>
      </c>
      <c r="C11" s="7" t="s">
        <v>57</v>
      </c>
      <c r="D11" s="9">
        <v>109</v>
      </c>
      <c r="E11" s="9">
        <f>'1組合立養基小学校'!D27</f>
        <v>115279</v>
      </c>
      <c r="F11" s="10">
        <f>'1組合立養基小学校'!F6</f>
        <v>0</v>
      </c>
      <c r="G11" s="57"/>
      <c r="H11" s="11">
        <f>'1組合立養基小学校'!F8</f>
        <v>0</v>
      </c>
      <c r="I11" s="12">
        <f>'1組合立養基小学校'!F9</f>
        <v>0</v>
      </c>
      <c r="J11" s="13"/>
      <c r="K11" s="14"/>
      <c r="L11" s="13"/>
      <c r="M11" s="15">
        <f>'1組合立養基小学校'!J28</f>
        <v>0</v>
      </c>
    </row>
    <row r="12" spans="2:13" ht="45" customHeight="1" thickBot="1" x14ac:dyDescent="0.5">
      <c r="D12" s="17"/>
      <c r="E12" s="18">
        <f>SUM(E11:E11)</f>
        <v>115279</v>
      </c>
      <c r="F12" s="19"/>
      <c r="G12" s="59"/>
      <c r="H12" s="20"/>
      <c r="I12" s="20"/>
      <c r="J12" s="20"/>
      <c r="K12" s="60" t="s">
        <v>56</v>
      </c>
      <c r="L12" s="61"/>
      <c r="M12" s="21">
        <f>SUM(M11:M11)</f>
        <v>0</v>
      </c>
    </row>
    <row r="13" spans="2:13" ht="16.2" x14ac:dyDescent="0.45">
      <c r="G13" s="58"/>
    </row>
    <row r="14" spans="2:13" ht="16.2" x14ac:dyDescent="0.45">
      <c r="G14" s="58"/>
    </row>
    <row r="15" spans="2:13" ht="16.2" x14ac:dyDescent="0.45">
      <c r="G15" s="17"/>
    </row>
  </sheetData>
  <protectedRanges>
    <protectedRange sqref="I2:L6" name="範囲1"/>
  </protectedRanges>
  <mergeCells count="9">
    <mergeCell ref="K12:L12"/>
    <mergeCell ref="B8:B10"/>
    <mergeCell ref="E8:E10"/>
    <mergeCell ref="F8:L8"/>
    <mergeCell ref="M8:M10"/>
    <mergeCell ref="H9:L9"/>
    <mergeCell ref="D8:D10"/>
    <mergeCell ref="C8:C10"/>
    <mergeCell ref="F9:G9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headerFooter>
    <oddHeader>&amp;R&amp;"UD デジタル 教科書体 N-B,太字"&amp;14別紙２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view="pageBreakPreview" zoomScale="80" zoomScaleNormal="100" zoomScaleSheetLayoutView="80" workbookViewId="0">
      <selection activeCell="J18" sqref="J18"/>
    </sheetView>
  </sheetViews>
  <sheetFormatPr defaultColWidth="9" defaultRowHeight="14.4" x14ac:dyDescent="0.45"/>
  <cols>
    <col min="1" max="1" width="11.19921875" style="1" bestFit="1" customWidth="1"/>
    <col min="2" max="3" width="9.09765625" style="1" bestFit="1" customWidth="1"/>
    <col min="4" max="4" width="9.5" style="1" customWidth="1"/>
    <col min="5" max="5" width="11" style="1" customWidth="1"/>
    <col min="6" max="6" width="11.19921875" style="1" customWidth="1"/>
    <col min="7" max="8" width="13.59765625" style="1" customWidth="1"/>
    <col min="9" max="9" width="16.69921875" style="1" customWidth="1"/>
    <col min="10" max="10" width="16.59765625" style="1" customWidth="1"/>
    <col min="11" max="11" width="19.8984375" style="1" customWidth="1"/>
    <col min="12" max="16384" width="9" style="1"/>
  </cols>
  <sheetData>
    <row r="2" spans="1:11" ht="21" customHeight="1" x14ac:dyDescent="0.45">
      <c r="A2" s="73" t="s">
        <v>58</v>
      </c>
      <c r="B2" s="73"/>
      <c r="C2" s="73"/>
      <c r="D2" s="73"/>
      <c r="E2" s="73"/>
      <c r="F2" s="73"/>
      <c r="G2" s="31">
        <f>D27</f>
        <v>115279</v>
      </c>
      <c r="H2" s="1" t="s">
        <v>21</v>
      </c>
    </row>
    <row r="3" spans="1:11" ht="21" customHeight="1" x14ac:dyDescent="0.45">
      <c r="A3" s="17" t="s">
        <v>22</v>
      </c>
    </row>
    <row r="4" spans="1:11" ht="8.25" customHeight="1" x14ac:dyDescent="0.45"/>
    <row r="5" spans="1:11" ht="18" customHeight="1" thickBot="1" x14ac:dyDescent="0.5">
      <c r="C5" s="68" t="s">
        <v>3</v>
      </c>
      <c r="D5" s="68"/>
      <c r="E5" s="68"/>
      <c r="F5" s="62" t="s">
        <v>23</v>
      </c>
      <c r="G5" s="68"/>
    </row>
    <row r="6" spans="1:11" ht="18" customHeight="1" thickBot="1" x14ac:dyDescent="0.5">
      <c r="C6" s="62" t="s">
        <v>24</v>
      </c>
      <c r="D6" s="68" t="s">
        <v>25</v>
      </c>
      <c r="E6" s="71"/>
      <c r="F6" s="32"/>
      <c r="G6" s="33" t="s">
        <v>26</v>
      </c>
    </row>
    <row r="7" spans="1:11" ht="18" customHeight="1" thickBot="1" x14ac:dyDescent="0.5">
      <c r="C7" s="64"/>
      <c r="D7" s="71"/>
      <c r="E7" s="74"/>
      <c r="F7" s="54"/>
      <c r="G7" s="33" t="s">
        <v>26</v>
      </c>
    </row>
    <row r="8" spans="1:11" ht="18" customHeight="1" thickBot="1" x14ac:dyDescent="0.5">
      <c r="C8" s="68" t="s">
        <v>27</v>
      </c>
      <c r="D8" s="76" t="s">
        <v>28</v>
      </c>
      <c r="E8" s="77"/>
      <c r="F8" s="34"/>
      <c r="G8" s="35" t="s">
        <v>29</v>
      </c>
    </row>
    <row r="9" spans="1:11" ht="18" customHeight="1" thickBot="1" x14ac:dyDescent="0.5">
      <c r="C9" s="68"/>
      <c r="D9" s="78" t="s">
        <v>30</v>
      </c>
      <c r="E9" s="79"/>
      <c r="F9" s="36"/>
      <c r="G9" s="37" t="s">
        <v>29</v>
      </c>
    </row>
    <row r="10" spans="1:11" ht="18" customHeight="1" x14ac:dyDescent="0.45">
      <c r="C10" s="68"/>
      <c r="D10" s="68"/>
      <c r="E10" s="68"/>
      <c r="F10" s="38"/>
      <c r="G10" s="16" t="s">
        <v>29</v>
      </c>
    </row>
    <row r="12" spans="1:11" x14ac:dyDescent="0.45">
      <c r="A12" s="39"/>
      <c r="B12" s="40" t="s">
        <v>31</v>
      </c>
      <c r="C12" s="40" t="s">
        <v>32</v>
      </c>
      <c r="D12" s="40" t="s">
        <v>28</v>
      </c>
      <c r="E12" s="40" t="s">
        <v>30</v>
      </c>
      <c r="F12" s="39"/>
      <c r="G12" s="71" t="s">
        <v>33</v>
      </c>
      <c r="H12" s="72"/>
      <c r="I12" s="68" t="s">
        <v>34</v>
      </c>
      <c r="J12" s="68" t="s">
        <v>35</v>
      </c>
      <c r="K12" s="68" t="s">
        <v>36</v>
      </c>
    </row>
    <row r="13" spans="1:11" x14ac:dyDescent="0.45">
      <c r="A13" s="8"/>
      <c r="B13" s="41" t="s">
        <v>37</v>
      </c>
      <c r="C13" s="41" t="s">
        <v>38</v>
      </c>
      <c r="D13" s="41" t="s">
        <v>39</v>
      </c>
      <c r="E13" s="41" t="s">
        <v>39</v>
      </c>
      <c r="F13" s="8"/>
      <c r="G13" s="42" t="s">
        <v>40</v>
      </c>
      <c r="H13" s="5"/>
      <c r="I13" s="68"/>
      <c r="J13" s="68"/>
      <c r="K13" s="68"/>
    </row>
    <row r="14" spans="1:11" ht="15.9" customHeight="1" x14ac:dyDescent="0.45">
      <c r="A14" s="43" t="s">
        <v>43</v>
      </c>
      <c r="B14" s="44">
        <v>109</v>
      </c>
      <c r="C14" s="45">
        <v>100</v>
      </c>
      <c r="D14" s="51"/>
      <c r="E14" s="52">
        <v>7006</v>
      </c>
      <c r="F14" s="48"/>
      <c r="G14" s="45">
        <f>ROUNDDOWN($F$6*B14*(1.85-C14/100),2)</f>
        <v>0</v>
      </c>
      <c r="H14" s="50"/>
      <c r="I14" s="45">
        <f t="shared" ref="I14:I25" si="0">G14+H14</f>
        <v>0</v>
      </c>
      <c r="J14" s="49">
        <f t="shared" ref="J14:J25" si="1">ROUNDDOWN(D14*$F$8+E14*$F$9+F14*$F$10,2)</f>
        <v>0</v>
      </c>
      <c r="K14" s="45">
        <f>ROUNDDOWN(I14+J14,0)</f>
        <v>0</v>
      </c>
    </row>
    <row r="15" spans="1:11" ht="15.9" customHeight="1" x14ac:dyDescent="0.45">
      <c r="A15" s="43" t="s">
        <v>44</v>
      </c>
      <c r="B15" s="44">
        <v>109</v>
      </c>
      <c r="C15" s="45">
        <v>100</v>
      </c>
      <c r="D15" s="51"/>
      <c r="E15" s="52">
        <v>7827</v>
      </c>
      <c r="F15" s="50"/>
      <c r="G15" s="45">
        <f t="shared" ref="G15:G25" si="2">ROUNDDOWN($F$6*B15*(1.85-C15/100),2)</f>
        <v>0</v>
      </c>
      <c r="H15" s="50"/>
      <c r="I15" s="45">
        <f t="shared" si="0"/>
        <v>0</v>
      </c>
      <c r="J15" s="49">
        <f t="shared" si="1"/>
        <v>0</v>
      </c>
      <c r="K15" s="45">
        <f t="shared" ref="K15:K25" si="3">ROUNDDOWN(I15+J15,0)</f>
        <v>0</v>
      </c>
    </row>
    <row r="16" spans="1:11" ht="15.9" customHeight="1" x14ac:dyDescent="0.45">
      <c r="A16" s="43" t="s">
        <v>45</v>
      </c>
      <c r="B16" s="44">
        <v>109</v>
      </c>
      <c r="C16" s="45">
        <v>100</v>
      </c>
      <c r="D16" s="51"/>
      <c r="E16" s="52">
        <v>9404</v>
      </c>
      <c r="F16" s="50"/>
      <c r="G16" s="45">
        <f>ROUNDDOWN($F$6*B16*(1.85-C16/100),2)</f>
        <v>0</v>
      </c>
      <c r="H16" s="50"/>
      <c r="I16" s="45">
        <f t="shared" si="0"/>
        <v>0</v>
      </c>
      <c r="J16" s="49">
        <f t="shared" si="1"/>
        <v>0</v>
      </c>
      <c r="K16" s="45">
        <f t="shared" si="3"/>
        <v>0</v>
      </c>
    </row>
    <row r="17" spans="1:11" ht="15.9" customHeight="1" x14ac:dyDescent="0.45">
      <c r="A17" s="43" t="s">
        <v>46</v>
      </c>
      <c r="B17" s="44">
        <v>109</v>
      </c>
      <c r="C17" s="45">
        <v>100</v>
      </c>
      <c r="D17" s="46">
        <v>12494</v>
      </c>
      <c r="E17" s="47"/>
      <c r="F17" s="50"/>
      <c r="G17" s="45">
        <f t="shared" si="2"/>
        <v>0</v>
      </c>
      <c r="H17" s="50"/>
      <c r="I17" s="45">
        <f t="shared" si="0"/>
        <v>0</v>
      </c>
      <c r="J17" s="49">
        <f t="shared" si="1"/>
        <v>0</v>
      </c>
      <c r="K17" s="45">
        <f t="shared" si="3"/>
        <v>0</v>
      </c>
    </row>
    <row r="18" spans="1:11" ht="15.9" customHeight="1" x14ac:dyDescent="0.45">
      <c r="A18" s="43" t="s">
        <v>47</v>
      </c>
      <c r="B18" s="44">
        <v>109</v>
      </c>
      <c r="C18" s="45">
        <v>100</v>
      </c>
      <c r="D18" s="46">
        <v>8307</v>
      </c>
      <c r="E18" s="47"/>
      <c r="F18" s="50"/>
      <c r="G18" s="45">
        <f t="shared" si="2"/>
        <v>0</v>
      </c>
      <c r="H18" s="50"/>
      <c r="I18" s="45">
        <f t="shared" si="0"/>
        <v>0</v>
      </c>
      <c r="J18" s="49">
        <f t="shared" si="1"/>
        <v>0</v>
      </c>
      <c r="K18" s="45">
        <f t="shared" si="3"/>
        <v>0</v>
      </c>
    </row>
    <row r="19" spans="1:11" ht="15.9" customHeight="1" x14ac:dyDescent="0.45">
      <c r="A19" s="43" t="s">
        <v>48</v>
      </c>
      <c r="B19" s="44">
        <v>109</v>
      </c>
      <c r="C19" s="45">
        <v>100</v>
      </c>
      <c r="D19" s="46">
        <v>12537</v>
      </c>
      <c r="E19" s="47"/>
      <c r="F19" s="50"/>
      <c r="G19" s="45">
        <f t="shared" si="2"/>
        <v>0</v>
      </c>
      <c r="H19" s="50"/>
      <c r="I19" s="45">
        <f t="shared" si="0"/>
        <v>0</v>
      </c>
      <c r="J19" s="49">
        <f t="shared" si="1"/>
        <v>0</v>
      </c>
      <c r="K19" s="45">
        <f t="shared" si="3"/>
        <v>0</v>
      </c>
    </row>
    <row r="20" spans="1:11" ht="15.9" customHeight="1" x14ac:dyDescent="0.45">
      <c r="A20" s="43" t="s">
        <v>49</v>
      </c>
      <c r="B20" s="44">
        <v>109</v>
      </c>
      <c r="C20" s="45">
        <v>100</v>
      </c>
      <c r="D20" s="51"/>
      <c r="E20" s="52">
        <v>9914</v>
      </c>
      <c r="F20" s="50"/>
      <c r="G20" s="45">
        <f>ROUNDDOWN($F$6*B20*(1.85-C20/100),2)</f>
        <v>0</v>
      </c>
      <c r="H20" s="50"/>
      <c r="I20" s="45">
        <f t="shared" si="0"/>
        <v>0</v>
      </c>
      <c r="J20" s="49">
        <f t="shared" si="1"/>
        <v>0</v>
      </c>
      <c r="K20" s="45">
        <f t="shared" si="3"/>
        <v>0</v>
      </c>
    </row>
    <row r="21" spans="1:11" ht="15.9" customHeight="1" x14ac:dyDescent="0.45">
      <c r="A21" s="43" t="s">
        <v>50</v>
      </c>
      <c r="B21" s="44">
        <v>109</v>
      </c>
      <c r="C21" s="45">
        <v>100</v>
      </c>
      <c r="D21" s="51"/>
      <c r="E21" s="52">
        <v>7788</v>
      </c>
      <c r="F21" s="50"/>
      <c r="G21" s="45">
        <f t="shared" si="2"/>
        <v>0</v>
      </c>
      <c r="H21" s="50"/>
      <c r="I21" s="45">
        <f t="shared" si="0"/>
        <v>0</v>
      </c>
      <c r="J21" s="49">
        <f t="shared" si="1"/>
        <v>0</v>
      </c>
      <c r="K21" s="45">
        <f t="shared" si="3"/>
        <v>0</v>
      </c>
    </row>
    <row r="22" spans="1:11" ht="15.9" customHeight="1" x14ac:dyDescent="0.45">
      <c r="A22" s="43" t="s">
        <v>51</v>
      </c>
      <c r="B22" s="44">
        <v>109</v>
      </c>
      <c r="C22" s="45">
        <v>100</v>
      </c>
      <c r="D22" s="51"/>
      <c r="E22" s="52">
        <v>8608</v>
      </c>
      <c r="F22" s="50"/>
      <c r="G22" s="45">
        <f t="shared" si="2"/>
        <v>0</v>
      </c>
      <c r="H22" s="50"/>
      <c r="I22" s="45">
        <f t="shared" si="0"/>
        <v>0</v>
      </c>
      <c r="J22" s="49">
        <f t="shared" si="1"/>
        <v>0</v>
      </c>
      <c r="K22" s="45">
        <f t="shared" si="3"/>
        <v>0</v>
      </c>
    </row>
    <row r="23" spans="1:11" ht="15.9" customHeight="1" x14ac:dyDescent="0.45">
      <c r="A23" s="43" t="s">
        <v>52</v>
      </c>
      <c r="B23" s="44">
        <v>109</v>
      </c>
      <c r="C23" s="45">
        <v>100</v>
      </c>
      <c r="D23" s="51"/>
      <c r="E23" s="52">
        <v>9478</v>
      </c>
      <c r="F23" s="50"/>
      <c r="G23" s="45">
        <f t="shared" si="2"/>
        <v>0</v>
      </c>
      <c r="H23" s="50"/>
      <c r="I23" s="45">
        <f t="shared" si="0"/>
        <v>0</v>
      </c>
      <c r="J23" s="49">
        <f t="shared" si="1"/>
        <v>0</v>
      </c>
      <c r="K23" s="45">
        <f t="shared" si="3"/>
        <v>0</v>
      </c>
    </row>
    <row r="24" spans="1:11" ht="15.9" customHeight="1" x14ac:dyDescent="0.45">
      <c r="A24" s="43" t="s">
        <v>53</v>
      </c>
      <c r="B24" s="44">
        <v>109</v>
      </c>
      <c r="C24" s="45">
        <v>100</v>
      </c>
      <c r="D24" s="51"/>
      <c r="E24" s="52">
        <v>11674</v>
      </c>
      <c r="F24" s="50"/>
      <c r="G24" s="45">
        <f t="shared" si="2"/>
        <v>0</v>
      </c>
      <c r="H24" s="50"/>
      <c r="I24" s="45">
        <f t="shared" si="0"/>
        <v>0</v>
      </c>
      <c r="J24" s="49">
        <f t="shared" si="1"/>
        <v>0</v>
      </c>
      <c r="K24" s="45">
        <f t="shared" si="3"/>
        <v>0</v>
      </c>
    </row>
    <row r="25" spans="1:11" ht="15.9" customHeight="1" x14ac:dyDescent="0.45">
      <c r="A25" s="43" t="s">
        <v>54</v>
      </c>
      <c r="B25" s="44">
        <v>109</v>
      </c>
      <c r="C25" s="45">
        <v>100</v>
      </c>
      <c r="D25" s="51"/>
      <c r="E25" s="52">
        <v>10242</v>
      </c>
      <c r="F25" s="50"/>
      <c r="G25" s="45">
        <f t="shared" si="2"/>
        <v>0</v>
      </c>
      <c r="H25" s="50"/>
      <c r="I25" s="45">
        <f t="shared" si="0"/>
        <v>0</v>
      </c>
      <c r="J25" s="49">
        <f t="shared" si="1"/>
        <v>0</v>
      </c>
      <c r="K25" s="45">
        <f t="shared" si="3"/>
        <v>0</v>
      </c>
    </row>
    <row r="26" spans="1:11" ht="15.9" customHeight="1" x14ac:dyDescent="0.45">
      <c r="B26" s="53"/>
      <c r="C26" s="53" t="s">
        <v>41</v>
      </c>
      <c r="D26" s="45">
        <f>SUM(D14:D25)</f>
        <v>33338</v>
      </c>
      <c r="E26" s="45">
        <f>SUM(E14:E25)</f>
        <v>81941</v>
      </c>
      <c r="F26" s="45">
        <f>SUM(F14:F25)</f>
        <v>0</v>
      </c>
      <c r="G26" s="45">
        <f>SUM(G14:G25)</f>
        <v>0</v>
      </c>
      <c r="H26" s="50"/>
      <c r="I26" s="45">
        <f t="shared" ref="I26:J26" si="4">SUM(I14:I25)</f>
        <v>0</v>
      </c>
      <c r="J26" s="49">
        <f t="shared" si="4"/>
        <v>0</v>
      </c>
      <c r="K26" s="45">
        <f>SUM(K14:K25)</f>
        <v>0</v>
      </c>
    </row>
    <row r="27" spans="1:11" ht="51.75" customHeight="1" thickBot="1" x14ac:dyDescent="0.5">
      <c r="B27" s="53"/>
      <c r="C27" s="53" t="s">
        <v>42</v>
      </c>
      <c r="D27" s="80">
        <f>SUM(D26:F26)</f>
        <v>115279</v>
      </c>
      <c r="E27" s="81"/>
      <c r="F27" s="82"/>
      <c r="G27" s="53"/>
      <c r="H27" s="53"/>
      <c r="I27" s="53"/>
      <c r="J27" s="53"/>
      <c r="K27" s="53"/>
    </row>
    <row r="28" spans="1:11" ht="32.25" customHeight="1" thickBot="1" x14ac:dyDescent="0.5">
      <c r="B28" s="53"/>
      <c r="C28" s="53"/>
      <c r="D28" s="53"/>
      <c r="E28" s="53"/>
      <c r="F28" s="53"/>
      <c r="G28" s="53"/>
      <c r="H28" s="80" t="s">
        <v>59</v>
      </c>
      <c r="I28" s="83"/>
      <c r="J28" s="84">
        <f>ROUNDDOWN(K26*100/110,0)</f>
        <v>0</v>
      </c>
      <c r="K28" s="85"/>
    </row>
    <row r="29" spans="1:11" ht="54.75" customHeight="1" x14ac:dyDescent="0.45">
      <c r="B29" s="53"/>
      <c r="C29" s="53"/>
      <c r="D29" s="53"/>
      <c r="E29" s="53"/>
      <c r="F29" s="53"/>
      <c r="G29" s="53"/>
      <c r="H29" s="75" t="s">
        <v>60</v>
      </c>
      <c r="I29" s="75"/>
      <c r="J29" s="75"/>
      <c r="K29" s="75"/>
    </row>
    <row r="30" spans="1:11" x14ac:dyDescent="0.45"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45"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45"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2:11" x14ac:dyDescent="0.45"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2:11" x14ac:dyDescent="0.45"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2:11" x14ac:dyDescent="0.45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2:11" x14ac:dyDescent="0.45"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2:11" x14ac:dyDescent="0.45"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2:11" x14ac:dyDescent="0.45">
      <c r="B38" s="53"/>
      <c r="C38" s="53"/>
      <c r="D38" s="53"/>
      <c r="E38" s="53"/>
      <c r="F38" s="53"/>
      <c r="G38" s="53"/>
      <c r="H38" s="53"/>
      <c r="I38" s="53"/>
      <c r="J38" s="53"/>
      <c r="K38" s="53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landscape" verticalDpi="0" r:id="rId1"/>
  <headerFooter>
    <oddHeader>&amp;R&amp;"BIZ UDゴシック,標準"&amp;14別紙2-1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【別紙2】総括表</vt:lpstr>
      <vt:lpstr>1組合立養基小学校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井川 崇</cp:lastModifiedBy>
  <dcterms:modified xsi:type="dcterms:W3CDTF">2025-01-08T01:20:32Z</dcterms:modified>
</cp:coreProperties>
</file>